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rko\Desktop\"/>
    </mc:Choice>
  </mc:AlternateContent>
  <bookViews>
    <workbookView xWindow="0" yWindow="0" windowWidth="24000" windowHeight="9360"/>
  </bookViews>
  <sheets>
    <sheet name="시설,차량(수탁)" sheetId="1" r:id="rId1"/>
    <sheet name="비품(수탁)" sheetId="2" r:id="rId2"/>
    <sheet name="비품(자체)" sheetId="4" r:id="rId3"/>
    <sheet name="도서(수탁)" sheetId="3" r:id="rId4"/>
  </sheets>
  <externalReferences>
    <externalReference r:id="rId5"/>
    <externalReference r:id="rId6"/>
    <externalReference r:id="rId7"/>
    <externalReference r:id="rId8"/>
    <externalReference r:id="rId9"/>
    <externalReference r:id="rId10"/>
  </externalReferences>
  <definedNames>
    <definedName name="__" localSheetId="3">#REF!</definedName>
    <definedName name="__" localSheetId="1">#REF!</definedName>
    <definedName name="__" localSheetId="2">#REF!</definedName>
    <definedName name="__" localSheetId="0">#REF!</definedName>
    <definedName name="__">#REF!</definedName>
    <definedName name="______TB02" localSheetId="3">#REF!</definedName>
    <definedName name="______TB02" localSheetId="0">#REF!</definedName>
    <definedName name="______TB02">#REF!</definedName>
    <definedName name="_____2000년입출고" localSheetId="3">#REF!</definedName>
    <definedName name="_____2000년입출고" localSheetId="0">#REF!</definedName>
    <definedName name="_____2000년입출고">#REF!</definedName>
    <definedName name="_____TB02" localSheetId="3">#REF!</definedName>
    <definedName name="_____TB02" localSheetId="0">#REF!</definedName>
    <definedName name="_____TB02">#REF!</definedName>
    <definedName name="____2000년입출고" localSheetId="3">#REF!</definedName>
    <definedName name="____2000년입출고" localSheetId="0">#REF!</definedName>
    <definedName name="____2000년입출고">#REF!</definedName>
    <definedName name="____TB02" localSheetId="3">#REF!</definedName>
    <definedName name="____TB02" localSheetId="0">#REF!</definedName>
    <definedName name="____TB02">#REF!</definedName>
    <definedName name="___2000년입출고" localSheetId="3">#REF!</definedName>
    <definedName name="___2000년입출고" localSheetId="0">#REF!</definedName>
    <definedName name="___2000년입출고">#REF!</definedName>
    <definedName name="___TB02" localSheetId="3">#REF!</definedName>
    <definedName name="___TB02" localSheetId="0">#REF!</definedName>
    <definedName name="___TB02">#REF!</definedName>
    <definedName name="__2_2000년입출고" localSheetId="3">#REF!</definedName>
    <definedName name="__2_2000년입출고" localSheetId="0">#REF!</definedName>
    <definedName name="__2_2000년입출고">#REF!</definedName>
    <definedName name="__2000년입출고" localSheetId="3">#REF!</definedName>
    <definedName name="__2000년입출고" localSheetId="0">#REF!</definedName>
    <definedName name="__2000년입출고">#REF!</definedName>
    <definedName name="__DAT1" localSheetId="3">[2]erp!#REF!</definedName>
    <definedName name="__DAT1" localSheetId="0">[2]erp!#REF!</definedName>
    <definedName name="__DAT1">[2]erp!#REF!</definedName>
    <definedName name="__IntlFixup" hidden="1">TRUE</definedName>
    <definedName name="__TB02" localSheetId="3">#REF!</definedName>
    <definedName name="__TB02" localSheetId="0">#REF!</definedName>
    <definedName name="__TB02">#REF!</definedName>
    <definedName name="_±" localSheetId="3">#REF!</definedName>
    <definedName name="_±" localSheetId="1">#REF!</definedName>
    <definedName name="_±" localSheetId="2">#REF!</definedName>
    <definedName name="_±" localSheetId="0">#REF!</definedName>
    <definedName name="_±">#REF!</definedName>
    <definedName name="_0" localSheetId="3">#REF!</definedName>
    <definedName name="_0" localSheetId="1">#REF!</definedName>
    <definedName name="_0" localSheetId="2">#REF!</definedName>
    <definedName name="_0" localSheetId="0">#REF!</definedName>
    <definedName name="_0">#REF!</definedName>
    <definedName name="_1">#N/A</definedName>
    <definedName name="_1_2000년입출고" localSheetId="3">#REF!</definedName>
    <definedName name="_1_2000년입출고" localSheetId="0">#REF!</definedName>
    <definedName name="_1_2000년입출고">#REF!</definedName>
    <definedName name="_16R_0PA" localSheetId="3">#REF!</definedName>
    <definedName name="_16R_0PA" localSheetId="0">#REF!</definedName>
    <definedName name="_16R_0PA">#REF!</definedName>
    <definedName name="_17R_0PA" localSheetId="3">#REF!</definedName>
    <definedName name="_17R_0PA" localSheetId="0">#REF!</definedName>
    <definedName name="_17R_0PA">#REF!</definedName>
    <definedName name="_2_2000년입출고" localSheetId="3">#REF!</definedName>
    <definedName name="_2_2000년입출고" localSheetId="1">#REF!</definedName>
    <definedName name="_2_2000년입출고" localSheetId="2">#REF!</definedName>
    <definedName name="_2_2000년입출고" localSheetId="0">#REF!</definedName>
    <definedName name="_2_2000년입출고">#REF!</definedName>
    <definedName name="_2000년입출고" localSheetId="3">#REF!</definedName>
    <definedName name="_2000년입출고" localSheetId="1">#REF!</definedName>
    <definedName name="_2000년입출고" localSheetId="2">#REF!</definedName>
    <definedName name="_2000년입출고" localSheetId="0">#REF!</definedName>
    <definedName name="_2000년입출고">#REF!</definedName>
    <definedName name="_29U_0PA" localSheetId="3">#REF!</definedName>
    <definedName name="_29U_0PA" localSheetId="0">#REF!</definedName>
    <definedName name="_29U_0PA">#REF!</definedName>
    <definedName name="_2R_0PA" localSheetId="3">#REF!</definedName>
    <definedName name="_2R_0PA" localSheetId="0">#REF!</definedName>
    <definedName name="_2R_0PA">#REF!</definedName>
    <definedName name="_30U_0PA" localSheetId="3">#REF!</definedName>
    <definedName name="_30U_0PA" localSheetId="0">#REF!</definedName>
    <definedName name="_30U_0PA">#REF!</definedName>
    <definedName name="_3U_0PA" localSheetId="3">#REF!</definedName>
    <definedName name="_3U_0PA" localSheetId="0">#REF!</definedName>
    <definedName name="_3U_0PA">#REF!</definedName>
    <definedName name="_4R_0PA" localSheetId="3">#REF!</definedName>
    <definedName name="_4R_0PA" localSheetId="1">#REF!</definedName>
    <definedName name="_4R_0PA" localSheetId="2">#REF!</definedName>
    <definedName name="_4R_0PA" localSheetId="0">#REF!</definedName>
    <definedName name="_4R_0PA">#REF!</definedName>
    <definedName name="_5_2000년입출고" localSheetId="3">#REF!</definedName>
    <definedName name="_5_2000년입출고" localSheetId="0">#REF!</definedName>
    <definedName name="_5_2000년입출고">#REF!</definedName>
    <definedName name="_6U_0PA" localSheetId="3">#REF!</definedName>
    <definedName name="_6U_0PA" localSheetId="1">#REF!</definedName>
    <definedName name="_6U_0PA" localSheetId="2">#REF!</definedName>
    <definedName name="_6U_0PA" localSheetId="0">#REF!</definedName>
    <definedName name="_6U_0PA">#REF!</definedName>
    <definedName name="_Fill" localSheetId="3" hidden="1">[3]감가상각!#REF!</definedName>
    <definedName name="_Fill" localSheetId="0" hidden="1">[3]감가상각!#REF!</definedName>
    <definedName name="_Fill" hidden="1">[3]감가상각!#REF!</definedName>
    <definedName name="_Key1" localSheetId="3" hidden="1">#REF!</definedName>
    <definedName name="_Key1" localSheetId="1" hidden="1">#REF!</definedName>
    <definedName name="_Key1" localSheetId="2" hidden="1">#REF!</definedName>
    <definedName name="_Key1" localSheetId="0" hidden="1">#REF!</definedName>
    <definedName name="_Key1" hidden="1">#REF!</definedName>
    <definedName name="_Key10" localSheetId="3" hidden="1">#REF!</definedName>
    <definedName name="_Key10" localSheetId="1" hidden="1">#REF!</definedName>
    <definedName name="_Key10" localSheetId="2" hidden="1">#REF!</definedName>
    <definedName name="_Key10" localSheetId="0" hidden="1">#REF!</definedName>
    <definedName name="_Key10" hidden="1">#REF!</definedName>
    <definedName name="_Key2" localSheetId="3" hidden="1">#REF!</definedName>
    <definedName name="_Key2" localSheetId="1" hidden="1">#REF!</definedName>
    <definedName name="_Key2" localSheetId="2" hidden="1">#REF!</definedName>
    <definedName name="_Key2" localSheetId="0" hidden="1">#REF!</definedName>
    <definedName name="_Key2" hidden="1">#REF!</definedName>
    <definedName name="_Order1" hidden="1">255</definedName>
    <definedName name="_Order2" hidden="1">255</definedName>
    <definedName name="_Parse_Out" localSheetId="3" hidden="1">#REF!</definedName>
    <definedName name="_Parse_Out" localSheetId="1" hidden="1">#REF!</definedName>
    <definedName name="_Parse_Out" localSheetId="2" hidden="1">#REF!</definedName>
    <definedName name="_Parse_Out" localSheetId="0" hidden="1">#REF!</definedName>
    <definedName name="_Parse_Out" hidden="1">#REF!</definedName>
    <definedName name="_Sort" localSheetId="3" hidden="1">#REF!</definedName>
    <definedName name="_Sort" localSheetId="1" hidden="1">#REF!</definedName>
    <definedName name="_Sort" localSheetId="2" hidden="1">#REF!</definedName>
    <definedName name="_Sort" localSheetId="0" hidden="1">#REF!</definedName>
    <definedName name="_Sort" hidden="1">#REF!</definedName>
    <definedName name="_Sort1" localSheetId="3" hidden="1">#REF!</definedName>
    <definedName name="_Sort1" localSheetId="1" hidden="1">#REF!</definedName>
    <definedName name="_Sort1" localSheetId="2" hidden="1">#REF!</definedName>
    <definedName name="_Sort1" localSheetId="0" hidden="1">#REF!</definedName>
    <definedName name="_Sort1" hidden="1">#REF!</definedName>
    <definedName name="_TB02" localSheetId="3">#REF!</definedName>
    <definedName name="_TB02" localSheetId="1">#REF!</definedName>
    <definedName name="_TB02" localSheetId="2">#REF!</definedName>
    <definedName name="_TB02" localSheetId="0">#REF!</definedName>
    <definedName name="_TB02">#REF!</definedName>
    <definedName name="A" localSheetId="3">#REF!</definedName>
    <definedName name="A" localSheetId="1">#REF!</definedName>
    <definedName name="A" localSheetId="2">#REF!</definedName>
    <definedName name="A" localSheetId="0">#REF!</definedName>
    <definedName name="A">#REF!</definedName>
    <definedName name="AS2DocOpenMode" hidden="1">"AS2DocumentEdit"</definedName>
    <definedName name="_xlnm.Database" localSheetId="3">#REF!</definedName>
    <definedName name="_xlnm.Database" localSheetId="1">#REF!</definedName>
    <definedName name="_xlnm.Database" localSheetId="2">#REF!</definedName>
    <definedName name="_xlnm.Database" localSheetId="0">#REF!</definedName>
    <definedName name="_xlnm.Database">#REF!</definedName>
    <definedName name="dfakdf" localSheetId="3" hidden="1">#REF!</definedName>
    <definedName name="dfakdf" localSheetId="1" hidden="1">#REF!</definedName>
    <definedName name="dfakdf" localSheetId="2" hidden="1">#REF!</definedName>
    <definedName name="dfakdf" localSheetId="0" hidden="1">#REF!</definedName>
    <definedName name="dfakdf" hidden="1">#REF!</definedName>
    <definedName name="eo" localSheetId="3" hidden="1">{#N/A,#N/A,FALSE,"BS";#N/A,#N/A,FALSE,"PL";#N/A,#N/A,FALSE,"처분";#N/A,#N/A,FALSE,"현금";#N/A,#N/A,FALSE,"매출";#N/A,#N/A,FALSE,"원가";#N/A,#N/A,FALSE,"경영"}</definedName>
    <definedName name="eo" localSheetId="1" hidden="1">{#N/A,#N/A,FALSE,"BS";#N/A,#N/A,FALSE,"PL";#N/A,#N/A,FALSE,"처분";#N/A,#N/A,FALSE,"현금";#N/A,#N/A,FALSE,"매출";#N/A,#N/A,FALSE,"원가";#N/A,#N/A,FALSE,"경영"}</definedName>
    <definedName name="eo" localSheetId="2" hidden="1">{#N/A,#N/A,FALSE,"BS";#N/A,#N/A,FALSE,"PL";#N/A,#N/A,FALSE,"처분";#N/A,#N/A,FALSE,"현금";#N/A,#N/A,FALSE,"매출";#N/A,#N/A,FALSE,"원가";#N/A,#N/A,FALSE,"경영"}</definedName>
    <definedName name="eo" localSheetId="0" hidden="1">{#N/A,#N/A,FALSE,"BS";#N/A,#N/A,FALSE,"PL";#N/A,#N/A,FALSE,"처분";#N/A,#N/A,FALSE,"현금";#N/A,#N/A,FALSE,"매출";#N/A,#N/A,FALSE,"원가";#N/A,#N/A,FALSE,"경영"}</definedName>
    <definedName name="eo" hidden="1">{#N/A,#N/A,FALSE,"BS";#N/A,#N/A,FALSE,"PL";#N/A,#N/A,FALSE,"처분";#N/A,#N/A,FALSE,"현금";#N/A,#N/A,FALSE,"매출";#N/A,#N/A,FALSE,"원가";#N/A,#N/A,FALSE,"경영"}</definedName>
    <definedName name="erw" localSheetId="3" hidden="1">#REF!</definedName>
    <definedName name="erw" localSheetId="1" hidden="1">#REF!</definedName>
    <definedName name="erw" localSheetId="2" hidden="1">#REF!</definedName>
    <definedName name="erw" localSheetId="0" hidden="1">#REF!</definedName>
    <definedName name="erw" hidden="1">#REF!</definedName>
    <definedName name="INPUT" localSheetId="3">#REF!</definedName>
    <definedName name="INPUT" localSheetId="1">#REF!</definedName>
    <definedName name="INPUT" localSheetId="2">#REF!</definedName>
    <definedName name="INPUT" localSheetId="0">#REF!</definedName>
    <definedName name="INPUT">#REF!</definedName>
    <definedName name="m" hidden="1">[4]INMD1198!$B$30</definedName>
    <definedName name="PERIOD_END" localSheetId="3">#REF!</definedName>
    <definedName name="PERIOD_END" localSheetId="1">#REF!</definedName>
    <definedName name="PERIOD_END" localSheetId="2">#REF!</definedName>
    <definedName name="PERIOD_END" localSheetId="0">#REF!</definedName>
    <definedName name="PERIOD_END">#REF!</definedName>
    <definedName name="_xlnm.Print_Area" localSheetId="3">'도서(수탁)'!$A$1:$F$349</definedName>
    <definedName name="_xlnm.Print_Area" localSheetId="1">'비품(수탁)'!$A$1:$O$560</definedName>
    <definedName name="_xlnm.Print_Area" localSheetId="2">'비품(자체)'!$A$1:$N$90</definedName>
    <definedName name="_xlnm.Print_Area" localSheetId="0">'시설,차량(수탁)'!$A$1:$O$71</definedName>
    <definedName name="_xlnm.Print_Area">#REF!</definedName>
    <definedName name="PRINT_AREA_MI" localSheetId="3">#REF!</definedName>
    <definedName name="PRINT_AREA_MI" localSheetId="1">#REF!</definedName>
    <definedName name="PRINT_AREA_MI" localSheetId="2">#REF!</definedName>
    <definedName name="PRINT_AREA_MI" localSheetId="0">#REF!</definedName>
    <definedName name="PRINT_AREA_MI">#REF!</definedName>
    <definedName name="_xlnm.Print_Titles" localSheetId="3">'도서(수탁)'!$5:$5</definedName>
    <definedName name="_xlnm.Print_Titles" localSheetId="1">'비품(수탁)'!$4:$4</definedName>
    <definedName name="_xlnm.Print_Titles" localSheetId="2">'비품(자체)'!$5:$5</definedName>
    <definedName name="_xlnm.Print_Titles">#REF!</definedName>
    <definedName name="PRINT_TITLES_MI" localSheetId="3">#REF!</definedName>
    <definedName name="PRINT_TITLES_MI" localSheetId="1">#REF!</definedName>
    <definedName name="PRINT_TITLES_MI" localSheetId="2">#REF!</definedName>
    <definedName name="PRINT_TITLES_MI" localSheetId="0">#REF!</definedName>
    <definedName name="PRINT_TITLES_MI">#REF!</definedName>
    <definedName name="PTR" localSheetId="3">#REF!</definedName>
    <definedName name="PTR" localSheetId="1">#REF!</definedName>
    <definedName name="PTR" localSheetId="2">#REF!</definedName>
    <definedName name="PTR" localSheetId="0">#REF!</definedName>
    <definedName name="PTR">#REF!</definedName>
    <definedName name="TABLE1" localSheetId="3">#REF!</definedName>
    <definedName name="TABLE1" localSheetId="1">#REF!</definedName>
    <definedName name="TABLE1" localSheetId="2">#REF!</definedName>
    <definedName name="TABLE1" localSheetId="0">#REF!</definedName>
    <definedName name="TABLE1">#REF!</definedName>
    <definedName name="tax" localSheetId="3" hidden="1">#REF!</definedName>
    <definedName name="tax" localSheetId="1" hidden="1">#REF!</definedName>
    <definedName name="tax" localSheetId="2" hidden="1">#REF!</definedName>
    <definedName name="tax" localSheetId="0" hidden="1">#REF!</definedName>
    <definedName name="tax" hidden="1">#REF!</definedName>
    <definedName name="TextRefCopyRangeCount" hidden="1">1</definedName>
    <definedName name="wrn.COSA._.FS._.국문." localSheetId="3" hidden="1">{#N/A,#N/A,FALSE,"BS";#N/A,#N/A,FALSE,"PL";#N/A,#N/A,FALSE,"처분";#N/A,#N/A,FALSE,"현금";#N/A,#N/A,FALSE,"매출";#N/A,#N/A,FALSE,"원가";#N/A,#N/A,FALSE,"경영"}</definedName>
    <definedName name="wrn.COSA._.FS._.국문." localSheetId="1" hidden="1">{#N/A,#N/A,FALSE,"BS";#N/A,#N/A,FALSE,"PL";#N/A,#N/A,FALSE,"처분";#N/A,#N/A,FALSE,"현금";#N/A,#N/A,FALSE,"매출";#N/A,#N/A,FALSE,"원가";#N/A,#N/A,FALSE,"경영"}</definedName>
    <definedName name="wrn.COSA._.FS._.국문." localSheetId="2" hidden="1">{#N/A,#N/A,FALSE,"BS";#N/A,#N/A,FALSE,"PL";#N/A,#N/A,FALSE,"처분";#N/A,#N/A,FALSE,"현금";#N/A,#N/A,FALSE,"매출";#N/A,#N/A,FALSE,"원가";#N/A,#N/A,FALSE,"경영"}</definedName>
    <definedName name="wrn.COSA._.FS._.국문." localSheetId="0" hidden="1">{#N/A,#N/A,FALSE,"BS";#N/A,#N/A,FALSE,"PL";#N/A,#N/A,FALSE,"처분";#N/A,#N/A,FALSE,"현금";#N/A,#N/A,FALSE,"매출";#N/A,#N/A,FALSE,"원가";#N/A,#N/A,FALSE,"경영"}</definedName>
    <definedName name="wrn.COSA._.FS._.국문." hidden="1">{#N/A,#N/A,FALSE,"BS";#N/A,#N/A,FALSE,"PL";#N/A,#N/A,FALSE,"처분";#N/A,#N/A,FALSE,"현금";#N/A,#N/A,FALSE,"매출";#N/A,#N/A,FALSE,"원가";#N/A,#N/A,FALSE,"경영"}</definedName>
    <definedName name="wrn.Lead._.Schedule." localSheetId="3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Lead._.Schedule." localSheetId="1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Lead._.Schedule." localSheetId="2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Lead._.Schedule." localSheetId="0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Lead._.Schedule.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XREF_COLUMN_4" localSheetId="3" hidden="1">#REF!</definedName>
    <definedName name="XREF_COLUMN_4" localSheetId="1" hidden="1">#REF!</definedName>
    <definedName name="XREF_COLUMN_4" localSheetId="2" hidden="1">#REF!</definedName>
    <definedName name="XREF_COLUMN_4" localSheetId="0" hidden="1">#REF!</definedName>
    <definedName name="XREF_COLUMN_4" hidden="1">#REF!</definedName>
    <definedName name="XREF_COLUMN_5" localSheetId="3" hidden="1">#REF!</definedName>
    <definedName name="XREF_COLUMN_5" localSheetId="1" hidden="1">#REF!</definedName>
    <definedName name="XREF_COLUMN_5" localSheetId="2" hidden="1">#REF!</definedName>
    <definedName name="XREF_COLUMN_5" localSheetId="0" hidden="1">#REF!</definedName>
    <definedName name="XREF_COLUMN_5" hidden="1">#REF!</definedName>
    <definedName name="XREF_COLUMN_6" localSheetId="3" hidden="1">#REF!</definedName>
    <definedName name="XREF_COLUMN_6" localSheetId="1" hidden="1">#REF!</definedName>
    <definedName name="XREF_COLUMN_6" localSheetId="2" hidden="1">#REF!</definedName>
    <definedName name="XREF_COLUMN_6" localSheetId="0" hidden="1">#REF!</definedName>
    <definedName name="XREF_COLUMN_6" hidden="1">#REF!</definedName>
    <definedName name="XRefColumnsCount" hidden="1">6</definedName>
    <definedName name="XRefCopy3" localSheetId="3" hidden="1">#REF!</definedName>
    <definedName name="XRefCopy3" localSheetId="1" hidden="1">#REF!</definedName>
    <definedName name="XRefCopy3" localSheetId="2" hidden="1">#REF!</definedName>
    <definedName name="XRefCopy3" localSheetId="0" hidden="1">#REF!</definedName>
    <definedName name="XRefCopy3" hidden="1">#REF!</definedName>
    <definedName name="XRefCopy4" localSheetId="3" hidden="1">#REF!</definedName>
    <definedName name="XRefCopy4" localSheetId="1" hidden="1">#REF!</definedName>
    <definedName name="XRefCopy4" localSheetId="2" hidden="1">#REF!</definedName>
    <definedName name="XRefCopy4" localSheetId="0" hidden="1">#REF!</definedName>
    <definedName name="XRefCopy4" hidden="1">#REF!</definedName>
    <definedName name="XRefCopy5" localSheetId="3" hidden="1">#REF!</definedName>
    <definedName name="XRefCopy5" localSheetId="1" hidden="1">#REF!</definedName>
    <definedName name="XRefCopy5" localSheetId="2" hidden="1">#REF!</definedName>
    <definedName name="XRefCopy5" localSheetId="0" hidden="1">#REF!</definedName>
    <definedName name="XRefCopy5" hidden="1">#REF!</definedName>
    <definedName name="XRefCopy6" localSheetId="3" hidden="1">#REF!</definedName>
    <definedName name="XRefCopy6" localSheetId="1" hidden="1">#REF!</definedName>
    <definedName name="XRefCopy6" localSheetId="2" hidden="1">#REF!</definedName>
    <definedName name="XRefCopy6" localSheetId="0" hidden="1">#REF!</definedName>
    <definedName name="XRefCopy6" hidden="1">#REF!</definedName>
    <definedName name="XRefCopy7" localSheetId="3" hidden="1">#REF!</definedName>
    <definedName name="XRefCopy7" localSheetId="1" hidden="1">#REF!</definedName>
    <definedName name="XRefCopy7" localSheetId="2" hidden="1">#REF!</definedName>
    <definedName name="XRefCopy7" localSheetId="0" hidden="1">#REF!</definedName>
    <definedName name="XRefCopy7" hidden="1">#REF!</definedName>
    <definedName name="XRefCopy8" localSheetId="3" hidden="1">#REF!</definedName>
    <definedName name="XRefCopy8" localSheetId="1" hidden="1">#REF!</definedName>
    <definedName name="XRefCopy8" localSheetId="2" hidden="1">#REF!</definedName>
    <definedName name="XRefCopy8" localSheetId="0" hidden="1">#REF!</definedName>
    <definedName name="XRefCopy8" hidden="1">#REF!</definedName>
    <definedName name="XRefCopyRangeCount" hidden="1">8</definedName>
    <definedName name="XRefPaste3" localSheetId="3" hidden="1">#REF!</definedName>
    <definedName name="XRefPaste3" localSheetId="1" hidden="1">#REF!</definedName>
    <definedName name="XRefPaste3" localSheetId="2" hidden="1">#REF!</definedName>
    <definedName name="XRefPaste3" localSheetId="0" hidden="1">#REF!</definedName>
    <definedName name="XRefPaste3" hidden="1">#REF!</definedName>
    <definedName name="XRefPasteRangeCount" hidden="1">3</definedName>
    <definedName name="YEAREND" localSheetId="3">#REF!</definedName>
    <definedName name="YEAREND" localSheetId="1">#REF!</definedName>
    <definedName name="YEAREND" localSheetId="2">#REF!</definedName>
    <definedName name="YEAREND" localSheetId="0">#REF!</definedName>
    <definedName name="YEAREND">#REF!</definedName>
    <definedName name="기금감가" localSheetId="3">[5]기본재산목록!#REF!</definedName>
    <definedName name="기금감가" localSheetId="0">[5]기본재산목록!#REF!</definedName>
    <definedName name="기금감가">[5]기본재산목록!#REF!</definedName>
    <definedName name="ㄴㄴ" localSheetId="3" hidden="1">#REF!</definedName>
    <definedName name="ㄴㄴ" localSheetId="1" hidden="1">#REF!</definedName>
    <definedName name="ㄴㄴ" localSheetId="2" hidden="1">#REF!</definedName>
    <definedName name="ㄴㄴ" localSheetId="0" hidden="1">#REF!</definedName>
    <definedName name="ㄴㄴ" hidden="1">#REF!</definedName>
    <definedName name="동방" localSheetId="3" hidden="1">{#N/A,#N/A,FALSE,"BS";#N/A,#N/A,FALSE,"PL";#N/A,#N/A,FALSE,"처분";#N/A,#N/A,FALSE,"현금";#N/A,#N/A,FALSE,"매출";#N/A,#N/A,FALSE,"원가";#N/A,#N/A,FALSE,"경영"}</definedName>
    <definedName name="동방" localSheetId="1" hidden="1">{#N/A,#N/A,FALSE,"BS";#N/A,#N/A,FALSE,"PL";#N/A,#N/A,FALSE,"처분";#N/A,#N/A,FALSE,"현금";#N/A,#N/A,FALSE,"매출";#N/A,#N/A,FALSE,"원가";#N/A,#N/A,FALSE,"경영"}</definedName>
    <definedName name="동방" localSheetId="2" hidden="1">{#N/A,#N/A,FALSE,"BS";#N/A,#N/A,FALSE,"PL";#N/A,#N/A,FALSE,"처분";#N/A,#N/A,FALSE,"현금";#N/A,#N/A,FALSE,"매출";#N/A,#N/A,FALSE,"원가";#N/A,#N/A,FALSE,"경영"}</definedName>
    <definedName name="동방" localSheetId="0" hidden="1">{#N/A,#N/A,FALSE,"BS";#N/A,#N/A,FALSE,"PL";#N/A,#N/A,FALSE,"처분";#N/A,#N/A,FALSE,"현금";#N/A,#N/A,FALSE,"매출";#N/A,#N/A,FALSE,"원가";#N/A,#N/A,FALSE,"경영"}</definedName>
    <definedName name="동방" hidden="1">{#N/A,#N/A,FALSE,"BS";#N/A,#N/A,FALSE,"PL";#N/A,#N/A,FALSE,"처분";#N/A,#N/A,FALSE,"현금";#N/A,#N/A,FALSE,"매출";#N/A,#N/A,FALSE,"원가";#N/A,#N/A,FALSE,"경영"}</definedName>
    <definedName name="동방1" localSheetId="3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동방1" localSheetId="1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동방1" localSheetId="2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동방1" localSheetId="0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동방1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매입" localSheetId="3" hidden="1">#REF!</definedName>
    <definedName name="매입" localSheetId="1" hidden="1">#REF!</definedName>
    <definedName name="매입" localSheetId="2" hidden="1">#REF!</definedName>
    <definedName name="매입" localSheetId="0" hidden="1">#REF!</definedName>
    <definedName name="매입" hidden="1">#REF!</definedName>
    <definedName name="맹조" localSheetId="3">[5]기본재산목록!#REF!</definedName>
    <definedName name="맹조" localSheetId="0">[5]기본재산목록!#REF!</definedName>
    <definedName name="맹조">[5]기본재산목록!#REF!</definedName>
    <definedName name="미지급" localSheetId="3">#REF!</definedName>
    <definedName name="미지급" localSheetId="0">#REF!</definedName>
    <definedName name="미지급">#REF!</definedName>
    <definedName name="방발" localSheetId="3">[5]기본재산목록!#REF!</definedName>
    <definedName name="방발" localSheetId="0">[5]기본재산목록!#REF!</definedName>
    <definedName name="방발">[5]기본재산목록!#REF!</definedName>
    <definedName name="비품" localSheetId="3">#REF!</definedName>
    <definedName name="비품" localSheetId="1">#REF!</definedName>
    <definedName name="비품" localSheetId="2">#REF!</definedName>
    <definedName name="비품" localSheetId="0">#REF!</definedName>
    <definedName name="비품">#REF!</definedName>
    <definedName name="비품1" localSheetId="3" hidden="1">#REF!</definedName>
    <definedName name="비품1" localSheetId="1" hidden="1">#REF!</definedName>
    <definedName name="비품1" localSheetId="2" hidden="1">#REF!</definedName>
    <definedName name="비품1" localSheetId="0" hidden="1">#REF!</definedName>
    <definedName name="비품1" hidden="1">#REF!</definedName>
    <definedName name="비품2" localSheetId="3">#REF!</definedName>
    <definedName name="비품2" localSheetId="1">#REF!</definedName>
    <definedName name="비품2" localSheetId="2">#REF!</definedName>
    <definedName name="비품2" localSheetId="0">#REF!</definedName>
    <definedName name="비품2">#REF!</definedName>
    <definedName name="수지집행" localSheetId="3">[5]기본재산목록!#REF!</definedName>
    <definedName name="수지집행" localSheetId="0">[5]기본재산목록!#REF!</definedName>
    <definedName name="수지집행">[5]기본재산목록!#REF!</definedName>
    <definedName name="ㅇ" localSheetId="3">[5]기본재산목록!#REF!</definedName>
    <definedName name="ㅇ" localSheetId="0">[5]기본재산목록!#REF!</definedName>
    <definedName name="ㅇ">[5]기본재산목록!#REF!</definedName>
    <definedName name="아러" localSheetId="3" hidden="1">{#N/A,#N/A,FALSE,"BS";#N/A,#N/A,FALSE,"PL";#N/A,#N/A,FALSE,"처분";#N/A,#N/A,FALSE,"현금";#N/A,#N/A,FALSE,"매출";#N/A,#N/A,FALSE,"원가";#N/A,#N/A,FALSE,"경영"}</definedName>
    <definedName name="아러" localSheetId="1" hidden="1">{#N/A,#N/A,FALSE,"BS";#N/A,#N/A,FALSE,"PL";#N/A,#N/A,FALSE,"처분";#N/A,#N/A,FALSE,"현금";#N/A,#N/A,FALSE,"매출";#N/A,#N/A,FALSE,"원가";#N/A,#N/A,FALSE,"경영"}</definedName>
    <definedName name="아러" localSheetId="2" hidden="1">{#N/A,#N/A,FALSE,"BS";#N/A,#N/A,FALSE,"PL";#N/A,#N/A,FALSE,"처분";#N/A,#N/A,FALSE,"현금";#N/A,#N/A,FALSE,"매출";#N/A,#N/A,FALSE,"원가";#N/A,#N/A,FALSE,"경영"}</definedName>
    <definedName name="아러" localSheetId="0" hidden="1">{#N/A,#N/A,FALSE,"BS";#N/A,#N/A,FALSE,"PL";#N/A,#N/A,FALSE,"처분";#N/A,#N/A,FALSE,"현금";#N/A,#N/A,FALSE,"매출";#N/A,#N/A,FALSE,"원가";#N/A,#N/A,FALSE,"경영"}</definedName>
    <definedName name="아러" hidden="1">{#N/A,#N/A,FALSE,"BS";#N/A,#N/A,FALSE,"PL";#N/A,#N/A,FALSE,"처분";#N/A,#N/A,FALSE,"현금";#N/A,#N/A,FALSE,"매출";#N/A,#N/A,FALSE,"원가";#N/A,#N/A,FALSE,"경영"}</definedName>
    <definedName name="어랑" localSheetId="3" hidden="1">{#N/A,#N/A,FALSE,"BS";#N/A,#N/A,FALSE,"PL";#N/A,#N/A,FALSE,"처분";#N/A,#N/A,FALSE,"현금";#N/A,#N/A,FALSE,"매출";#N/A,#N/A,FALSE,"원가";#N/A,#N/A,FALSE,"경영"}</definedName>
    <definedName name="어랑" localSheetId="1" hidden="1">{#N/A,#N/A,FALSE,"BS";#N/A,#N/A,FALSE,"PL";#N/A,#N/A,FALSE,"처분";#N/A,#N/A,FALSE,"현금";#N/A,#N/A,FALSE,"매출";#N/A,#N/A,FALSE,"원가";#N/A,#N/A,FALSE,"경영"}</definedName>
    <definedName name="어랑" localSheetId="2" hidden="1">{#N/A,#N/A,FALSE,"BS";#N/A,#N/A,FALSE,"PL";#N/A,#N/A,FALSE,"처분";#N/A,#N/A,FALSE,"현금";#N/A,#N/A,FALSE,"매출";#N/A,#N/A,FALSE,"원가";#N/A,#N/A,FALSE,"경영"}</definedName>
    <definedName name="어랑" localSheetId="0" hidden="1">{#N/A,#N/A,FALSE,"BS";#N/A,#N/A,FALSE,"PL";#N/A,#N/A,FALSE,"처분";#N/A,#N/A,FALSE,"현금";#N/A,#N/A,FALSE,"매출";#N/A,#N/A,FALSE,"원가";#N/A,#N/A,FALSE,"경영"}</definedName>
    <definedName name="어랑" hidden="1">{#N/A,#N/A,FALSE,"BS";#N/A,#N/A,FALSE,"PL";#N/A,#N/A,FALSE,"처분";#N/A,#N/A,FALSE,"현금";#N/A,#N/A,FALSE,"매출";#N/A,#N/A,FALSE,"원가";#N/A,#N/A,FALSE,"경영"}</definedName>
    <definedName name="운영감가" localSheetId="3">[6]기본재산목록!#REF!</definedName>
    <definedName name="운영감가" localSheetId="0">[6]기본재산목록!#REF!</definedName>
    <definedName name="운영감가">[6]기본재산목록!#REF!</definedName>
    <definedName name="워야" localSheetId="3" hidden="1">#REF!</definedName>
    <definedName name="워야" localSheetId="1" hidden="1">#REF!</definedName>
    <definedName name="워야" localSheetId="2" hidden="1">#REF!</definedName>
    <definedName name="워야" localSheetId="0" hidden="1">#REF!</definedName>
    <definedName name="워야" hidden="1">#REF!</definedName>
    <definedName name="이름" localSheetId="3">#REF!</definedName>
    <definedName name="이름" localSheetId="1">#REF!</definedName>
    <definedName name="이름" localSheetId="2">#REF!</definedName>
    <definedName name="이름" localSheetId="0">#REF!</definedName>
    <definedName name="이름">#REF!</definedName>
    <definedName name="이이이이" localSheetId="3">[5]기본재산목록!#REF!</definedName>
    <definedName name="이이이이" localSheetId="0">[5]기본재산목록!#REF!</definedName>
    <definedName name="이이이이">[5]기본재산목록!#REF!</definedName>
    <definedName name="ㅈ" localSheetId="3" hidden="1">#REF!</definedName>
    <definedName name="ㅈ" localSheetId="1" hidden="1">#REF!</definedName>
    <definedName name="ㅈ" localSheetId="2" hidden="1">#REF!</definedName>
    <definedName name="ㅈ" localSheetId="0" hidden="1">#REF!</definedName>
    <definedName name="ㅈ" hidden="1">#REF!</definedName>
    <definedName name="조정" localSheetId="3" hidden="1">#REF!</definedName>
    <definedName name="조정" localSheetId="1" hidden="1">#REF!</definedName>
    <definedName name="조정" localSheetId="2" hidden="1">#REF!</definedName>
    <definedName name="조정" localSheetId="0" hidden="1">#REF!</definedName>
    <definedName name="조정" hidden="1">#REF!</definedName>
    <definedName name="중요성" localSheetId="3" hidden="1">#REF!</definedName>
    <definedName name="중요성" localSheetId="1" hidden="1">#REF!</definedName>
    <definedName name="중요성" localSheetId="2" hidden="1">#REF!</definedName>
    <definedName name="중요성" localSheetId="0" hidden="1">#REF!</definedName>
    <definedName name="중요성" hidden="1">#REF!</definedName>
    <definedName name="중요성이야" localSheetId="3" hidden="1">#REF!</definedName>
    <definedName name="중요성이야" localSheetId="1" hidden="1">#REF!</definedName>
    <definedName name="중요성이야" localSheetId="2" hidden="1">#REF!</definedName>
    <definedName name="중요성이야" localSheetId="0" hidden="1">#REF!</definedName>
    <definedName name="중요성이야" hidden="1">#REF!</definedName>
    <definedName name="총괄" localSheetId="3">[5]기본재산목록!#REF!</definedName>
    <definedName name="총괄" localSheetId="0">[5]기본재산목록!#REF!</definedName>
    <definedName name="총괄">[5]기본재산목록!#REF!</definedName>
    <definedName name="총괄.." localSheetId="3">[5]기본재산목록!#REF!</definedName>
    <definedName name="총괄.." localSheetId="0">[5]기본재산목록!#REF!</definedName>
    <definedName name="총괄..">[5]기본재산목록!#REF!</definedName>
    <definedName name="총평수정" localSheetId="3">#REF!</definedName>
    <definedName name="총평수정" localSheetId="1">#REF!</definedName>
    <definedName name="총평수정" localSheetId="2">#REF!</definedName>
    <definedName name="총평수정" localSheetId="0">#REF!</definedName>
    <definedName name="총평수정">#REF!</definedName>
    <definedName name="ㅋ" localSheetId="3">#REF!</definedName>
    <definedName name="ㅋ" localSheetId="1">#REF!</definedName>
    <definedName name="ㅋ" localSheetId="2">#REF!</definedName>
    <definedName name="ㅋ" localSheetId="0">#REF!</definedName>
    <definedName name="ㅋ">#REF!</definedName>
    <definedName name="폐기자산" localSheetId="3" hidden="1">#REF!</definedName>
    <definedName name="폐기자산" localSheetId="1" hidden="1">#REF!</definedName>
    <definedName name="폐기자산" localSheetId="2" hidden="1">#REF!</definedName>
    <definedName name="폐기자산" localSheetId="0" hidden="1">#REF!</definedName>
    <definedName name="폐기자산" hidden="1">#REF!</definedName>
    <definedName name="표지2" localSheetId="3">#REF!</definedName>
    <definedName name="표지2" localSheetId="1">#REF!</definedName>
    <definedName name="표지2" localSheetId="2">#REF!</definedName>
    <definedName name="표지2" localSheetId="0">#REF!</definedName>
    <definedName name="표지2">#REF!</definedName>
    <definedName name="ㅗㅓ" localSheetId="3" hidden="1">#REF!</definedName>
    <definedName name="ㅗㅓ" localSheetId="1" hidden="1">#REF!</definedName>
    <definedName name="ㅗㅓ" localSheetId="2" hidden="1">#REF!</definedName>
    <definedName name="ㅗㅓ" localSheetId="0" hidden="1">#REF!</definedName>
    <definedName name="ㅗㅓ" hidden="1">#REF!</definedName>
    <definedName name="ㅛ263" localSheetId="3">[5]기본재산목록!#REF!</definedName>
    <definedName name="ㅛ263" localSheetId="0">[5]기본재산목록!#REF!</definedName>
    <definedName name="ㅛ263">[5]기본재산목록!#REF!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90" i="4" l="1"/>
  <c r="F89" i="4"/>
  <c r="F90" i="4" s="1"/>
  <c r="D89" i="4"/>
  <c r="D90" i="4" s="1"/>
  <c r="C89" i="4"/>
  <c r="C90" i="4" s="1"/>
  <c r="M87" i="4"/>
  <c r="E87" i="4"/>
  <c r="G87" i="4" s="1"/>
  <c r="K87" i="4" s="1"/>
  <c r="L87" i="4" s="1"/>
  <c r="G86" i="4"/>
  <c r="K86" i="4" s="1"/>
  <c r="L86" i="4" s="1"/>
  <c r="E86" i="4"/>
  <c r="K85" i="4"/>
  <c r="L85" i="4" s="1"/>
  <c r="G85" i="4"/>
  <c r="E85" i="4"/>
  <c r="E84" i="4"/>
  <c r="G84" i="4" s="1"/>
  <c r="K84" i="4" s="1"/>
  <c r="L84" i="4" s="1"/>
  <c r="E83" i="4"/>
  <c r="G83" i="4" s="1"/>
  <c r="K83" i="4" s="1"/>
  <c r="L83" i="4" s="1"/>
  <c r="G82" i="4"/>
  <c r="K82" i="4" s="1"/>
  <c r="L82" i="4" s="1"/>
  <c r="E82" i="4"/>
  <c r="M82" i="4" s="1"/>
  <c r="K81" i="4"/>
  <c r="L81" i="4" s="1"/>
  <c r="G81" i="4"/>
  <c r="E81" i="4"/>
  <c r="L80" i="4"/>
  <c r="E80" i="4"/>
  <c r="G80" i="4" s="1"/>
  <c r="K80" i="4" s="1"/>
  <c r="M79" i="4"/>
  <c r="E79" i="4"/>
  <c r="G79" i="4" s="1"/>
  <c r="K79" i="4" s="1"/>
  <c r="L79" i="4" s="1"/>
  <c r="G78" i="4"/>
  <c r="K78" i="4" s="1"/>
  <c r="L78" i="4" s="1"/>
  <c r="E78" i="4"/>
  <c r="K77" i="4"/>
  <c r="L77" i="4" s="1"/>
  <c r="G77" i="4"/>
  <c r="E77" i="4"/>
  <c r="M77" i="4" s="1"/>
  <c r="E76" i="4"/>
  <c r="G76" i="4" s="1"/>
  <c r="K76" i="4" s="1"/>
  <c r="L76" i="4" s="1"/>
  <c r="G75" i="4"/>
  <c r="K75" i="4" s="1"/>
  <c r="L75" i="4" s="1"/>
  <c r="M75" i="4" s="1"/>
  <c r="G74" i="4"/>
  <c r="K74" i="4" s="1"/>
  <c r="L74" i="4" s="1"/>
  <c r="M74" i="4" s="1"/>
  <c r="G73" i="4"/>
  <c r="K73" i="4" s="1"/>
  <c r="L73" i="4" s="1"/>
  <c r="M73" i="4" s="1"/>
  <c r="G72" i="4"/>
  <c r="K72" i="4" s="1"/>
  <c r="L72" i="4" s="1"/>
  <c r="M72" i="4" s="1"/>
  <c r="G71" i="4"/>
  <c r="K71" i="4" s="1"/>
  <c r="L71" i="4" s="1"/>
  <c r="M71" i="4" s="1"/>
  <c r="G70" i="4"/>
  <c r="K70" i="4" s="1"/>
  <c r="L70" i="4" s="1"/>
  <c r="M70" i="4" s="1"/>
  <c r="G69" i="4"/>
  <c r="K69" i="4" s="1"/>
  <c r="L69" i="4" s="1"/>
  <c r="M69" i="4" s="1"/>
  <c r="G68" i="4"/>
  <c r="K68" i="4" s="1"/>
  <c r="L68" i="4" s="1"/>
  <c r="M68" i="4" s="1"/>
  <c r="G67" i="4"/>
  <c r="K67" i="4" s="1"/>
  <c r="L67" i="4" s="1"/>
  <c r="M67" i="4" s="1"/>
  <c r="G66" i="4"/>
  <c r="K66" i="4" s="1"/>
  <c r="L66" i="4" s="1"/>
  <c r="M66" i="4" s="1"/>
  <c r="G65" i="4"/>
  <c r="K65" i="4" s="1"/>
  <c r="L65" i="4" s="1"/>
  <c r="M65" i="4" s="1"/>
  <c r="G64" i="4"/>
  <c r="K64" i="4" s="1"/>
  <c r="L64" i="4" s="1"/>
  <c r="M64" i="4" s="1"/>
  <c r="G63" i="4"/>
  <c r="K63" i="4" s="1"/>
  <c r="L63" i="4" s="1"/>
  <c r="M63" i="4" s="1"/>
  <c r="G62" i="4"/>
  <c r="K62" i="4" s="1"/>
  <c r="L62" i="4" s="1"/>
  <c r="M62" i="4" s="1"/>
  <c r="G61" i="4"/>
  <c r="K61" i="4" s="1"/>
  <c r="L61" i="4" s="1"/>
  <c r="M61" i="4" s="1"/>
  <c r="G60" i="4"/>
  <c r="K60" i="4" s="1"/>
  <c r="L60" i="4" s="1"/>
  <c r="M60" i="4" s="1"/>
  <c r="G59" i="4"/>
  <c r="K59" i="4" s="1"/>
  <c r="L59" i="4" s="1"/>
  <c r="M59" i="4" s="1"/>
  <c r="G58" i="4"/>
  <c r="K58" i="4" s="1"/>
  <c r="L58" i="4" s="1"/>
  <c r="M58" i="4" s="1"/>
  <c r="G57" i="4"/>
  <c r="K57" i="4" s="1"/>
  <c r="F56" i="4"/>
  <c r="D56" i="4"/>
  <c r="C56" i="4"/>
  <c r="E54" i="4"/>
  <c r="G54" i="4" s="1"/>
  <c r="K54" i="4" s="1"/>
  <c r="L54" i="4" s="1"/>
  <c r="G53" i="4"/>
  <c r="K53" i="4" s="1"/>
  <c r="L53" i="4" s="1"/>
  <c r="E53" i="4"/>
  <c r="M53" i="4" s="1"/>
  <c r="K52" i="4"/>
  <c r="L52" i="4" s="1"/>
  <c r="G52" i="4"/>
  <c r="E52" i="4"/>
  <c r="L51" i="4"/>
  <c r="E51" i="4"/>
  <c r="G51" i="4" s="1"/>
  <c r="K51" i="4" s="1"/>
  <c r="M50" i="4"/>
  <c r="E50" i="4"/>
  <c r="G50" i="4" s="1"/>
  <c r="K50" i="4" s="1"/>
  <c r="L50" i="4" s="1"/>
  <c r="G49" i="4"/>
  <c r="K49" i="4" s="1"/>
  <c r="L49" i="4" s="1"/>
  <c r="E49" i="4"/>
  <c r="E48" i="4"/>
  <c r="L47" i="4"/>
  <c r="E47" i="4"/>
  <c r="G47" i="4" s="1"/>
  <c r="K47" i="4" s="1"/>
  <c r="E46" i="4"/>
  <c r="G45" i="4"/>
  <c r="K45" i="4" s="1"/>
  <c r="L45" i="4" s="1"/>
  <c r="M45" i="4" s="1"/>
  <c r="G44" i="4"/>
  <c r="K44" i="4" s="1"/>
  <c r="L44" i="4" s="1"/>
  <c r="M44" i="4" s="1"/>
  <c r="G43" i="4"/>
  <c r="K43" i="4" s="1"/>
  <c r="L43" i="4" s="1"/>
  <c r="M43" i="4" s="1"/>
  <c r="G42" i="4"/>
  <c r="K42" i="4" s="1"/>
  <c r="L42" i="4" s="1"/>
  <c r="M42" i="4" s="1"/>
  <c r="G41" i="4"/>
  <c r="K41" i="4" s="1"/>
  <c r="L41" i="4" s="1"/>
  <c r="M41" i="4" s="1"/>
  <c r="G40" i="4"/>
  <c r="K40" i="4" s="1"/>
  <c r="L40" i="4" s="1"/>
  <c r="M40" i="4" s="1"/>
  <c r="G39" i="4"/>
  <c r="K39" i="4" s="1"/>
  <c r="L39" i="4" s="1"/>
  <c r="M39" i="4" s="1"/>
  <c r="G38" i="4"/>
  <c r="K38" i="4" s="1"/>
  <c r="L38" i="4" s="1"/>
  <c r="M38" i="4" s="1"/>
  <c r="G37" i="4"/>
  <c r="K37" i="4" s="1"/>
  <c r="L37" i="4" s="1"/>
  <c r="M37" i="4" s="1"/>
  <c r="G36" i="4"/>
  <c r="K36" i="4" s="1"/>
  <c r="L36" i="4" s="1"/>
  <c r="M36" i="4" s="1"/>
  <c r="G35" i="4"/>
  <c r="K35" i="4" s="1"/>
  <c r="L35" i="4" s="1"/>
  <c r="M35" i="4" s="1"/>
  <c r="G34" i="4"/>
  <c r="K34" i="4" s="1"/>
  <c r="L34" i="4" s="1"/>
  <c r="M34" i="4" s="1"/>
  <c r="G33" i="4"/>
  <c r="K33" i="4" s="1"/>
  <c r="L33" i="4" s="1"/>
  <c r="M33" i="4" s="1"/>
  <c r="G32" i="4"/>
  <c r="K32" i="4" s="1"/>
  <c r="L32" i="4" s="1"/>
  <c r="M32" i="4" s="1"/>
  <c r="G31" i="4"/>
  <c r="K31" i="4" s="1"/>
  <c r="L31" i="4" s="1"/>
  <c r="M31" i="4" s="1"/>
  <c r="G30" i="4"/>
  <c r="K30" i="4" s="1"/>
  <c r="L30" i="4" s="1"/>
  <c r="M30" i="4" s="1"/>
  <c r="G29" i="4"/>
  <c r="K29" i="4" s="1"/>
  <c r="L29" i="4" s="1"/>
  <c r="M29" i="4" s="1"/>
  <c r="G28" i="4"/>
  <c r="K28" i="4" s="1"/>
  <c r="L28" i="4" s="1"/>
  <c r="M28" i="4" s="1"/>
  <c r="G27" i="4"/>
  <c r="K27" i="4" s="1"/>
  <c r="L27" i="4" s="1"/>
  <c r="M27" i="4" s="1"/>
  <c r="G26" i="4"/>
  <c r="K26" i="4" s="1"/>
  <c r="L26" i="4" s="1"/>
  <c r="M26" i="4" s="1"/>
  <c r="G25" i="4"/>
  <c r="K25" i="4" s="1"/>
  <c r="L25" i="4" s="1"/>
  <c r="M25" i="4" s="1"/>
  <c r="G24" i="4"/>
  <c r="K24" i="4" s="1"/>
  <c r="L24" i="4" s="1"/>
  <c r="M24" i="4" s="1"/>
  <c r="G23" i="4"/>
  <c r="K23" i="4" s="1"/>
  <c r="L23" i="4" s="1"/>
  <c r="M23" i="4" s="1"/>
  <c r="G22" i="4"/>
  <c r="K22" i="4" s="1"/>
  <c r="L22" i="4" s="1"/>
  <c r="M22" i="4" s="1"/>
  <c r="G21" i="4"/>
  <c r="K21" i="4" s="1"/>
  <c r="L21" i="4" s="1"/>
  <c r="M21" i="4" s="1"/>
  <c r="G20" i="4"/>
  <c r="K20" i="4" s="1"/>
  <c r="L20" i="4" s="1"/>
  <c r="M20" i="4" s="1"/>
  <c r="G19" i="4"/>
  <c r="K19" i="4" s="1"/>
  <c r="L19" i="4" s="1"/>
  <c r="M19" i="4" s="1"/>
  <c r="G18" i="4"/>
  <c r="K18" i="4" s="1"/>
  <c r="L18" i="4" s="1"/>
  <c r="M18" i="4" s="1"/>
  <c r="G17" i="4"/>
  <c r="K17" i="4" s="1"/>
  <c r="L17" i="4" s="1"/>
  <c r="M17" i="4" s="1"/>
  <c r="G16" i="4"/>
  <c r="K16" i="4" s="1"/>
  <c r="L16" i="4" s="1"/>
  <c r="M16" i="4" s="1"/>
  <c r="G15" i="4"/>
  <c r="K15" i="4" s="1"/>
  <c r="L15" i="4" s="1"/>
  <c r="M15" i="4" s="1"/>
  <c r="G14" i="4"/>
  <c r="K14" i="4" s="1"/>
  <c r="L14" i="4" s="1"/>
  <c r="M14" i="4" s="1"/>
  <c r="G13" i="4"/>
  <c r="K13" i="4" s="1"/>
  <c r="L13" i="4" s="1"/>
  <c r="M13" i="4" s="1"/>
  <c r="G12" i="4"/>
  <c r="K12" i="4" s="1"/>
  <c r="L12" i="4" s="1"/>
  <c r="M12" i="4" s="1"/>
  <c r="G11" i="4"/>
  <c r="K11" i="4" s="1"/>
  <c r="L11" i="4" s="1"/>
  <c r="M11" i="4" s="1"/>
  <c r="G10" i="4"/>
  <c r="K10" i="4" s="1"/>
  <c r="L10" i="4" s="1"/>
  <c r="M10" i="4" s="1"/>
  <c r="G9" i="4"/>
  <c r="K9" i="4" s="1"/>
  <c r="L9" i="4" s="1"/>
  <c r="M9" i="4" s="1"/>
  <c r="G8" i="4"/>
  <c r="K8" i="4" s="1"/>
  <c r="L8" i="4" s="1"/>
  <c r="M8" i="4" s="1"/>
  <c r="G7" i="4"/>
  <c r="K7" i="4" s="1"/>
  <c r="L7" i="4" s="1"/>
  <c r="M7" i="4" s="1"/>
  <c r="G6" i="4"/>
  <c r="G348" i="3"/>
  <c r="D347" i="3"/>
  <c r="D348" i="3" s="1"/>
  <c r="C347" i="3"/>
  <c r="C348" i="3" s="1"/>
  <c r="E345" i="3"/>
  <c r="E344" i="3"/>
  <c r="E343" i="3"/>
  <c r="E342" i="3"/>
  <c r="E341" i="3"/>
  <c r="E340" i="3"/>
  <c r="E339" i="3"/>
  <c r="E338" i="3"/>
  <c r="E337" i="3"/>
  <c r="E336" i="3"/>
  <c r="E335" i="3"/>
  <c r="E334" i="3"/>
  <c r="E333" i="3"/>
  <c r="E332" i="3"/>
  <c r="E331" i="3"/>
  <c r="E330" i="3"/>
  <c r="E329" i="3"/>
  <c r="E328" i="3"/>
  <c r="E327" i="3"/>
  <c r="E326" i="3"/>
  <c r="E325" i="3"/>
  <c r="E324" i="3"/>
  <c r="E323" i="3"/>
  <c r="E322" i="3"/>
  <c r="E321" i="3"/>
  <c r="E320" i="3"/>
  <c r="E319" i="3"/>
  <c r="E318" i="3"/>
  <c r="E317" i="3"/>
  <c r="E316" i="3"/>
  <c r="E315" i="3"/>
  <c r="E314" i="3"/>
  <c r="E313" i="3"/>
  <c r="E312" i="3"/>
  <c r="E311" i="3"/>
  <c r="E310" i="3"/>
  <c r="E309" i="3"/>
  <c r="E308" i="3"/>
  <c r="E307" i="3"/>
  <c r="E306" i="3"/>
  <c r="E305" i="3"/>
  <c r="E304" i="3"/>
  <c r="E303" i="3"/>
  <c r="E302" i="3"/>
  <c r="E301" i="3"/>
  <c r="E300" i="3"/>
  <c r="E299" i="3"/>
  <c r="E298" i="3"/>
  <c r="E297" i="3"/>
  <c r="E296" i="3"/>
  <c r="E295" i="3"/>
  <c r="E294" i="3"/>
  <c r="E293" i="3"/>
  <c r="E292" i="3"/>
  <c r="E291" i="3"/>
  <c r="E290" i="3"/>
  <c r="E289" i="3"/>
  <c r="E288" i="3"/>
  <c r="E287" i="3"/>
  <c r="E286" i="3"/>
  <c r="E285" i="3"/>
  <c r="E284" i="3"/>
  <c r="E283" i="3"/>
  <c r="E282" i="3"/>
  <c r="E281" i="3"/>
  <c r="E280" i="3"/>
  <c r="E279" i="3"/>
  <c r="E278" i="3"/>
  <c r="E277" i="3"/>
  <c r="E276" i="3"/>
  <c r="E275" i="3"/>
  <c r="E274" i="3"/>
  <c r="E273" i="3"/>
  <c r="E272" i="3"/>
  <c r="E271" i="3"/>
  <c r="E270" i="3"/>
  <c r="E269" i="3"/>
  <c r="E268" i="3"/>
  <c r="E267" i="3"/>
  <c r="E266" i="3"/>
  <c r="E265" i="3"/>
  <c r="E264" i="3"/>
  <c r="E263" i="3"/>
  <c r="E262" i="3"/>
  <c r="E261" i="3"/>
  <c r="E260" i="3"/>
  <c r="E259" i="3"/>
  <c r="E258" i="3"/>
  <c r="E257" i="3"/>
  <c r="E256" i="3"/>
  <c r="E255" i="3"/>
  <c r="E254" i="3"/>
  <c r="E253" i="3"/>
  <c r="E252" i="3"/>
  <c r="E251" i="3"/>
  <c r="E250" i="3"/>
  <c r="E249" i="3"/>
  <c r="E248" i="3"/>
  <c r="E247" i="3"/>
  <c r="E246" i="3"/>
  <c r="E245" i="3"/>
  <c r="E244" i="3"/>
  <c r="E243" i="3"/>
  <c r="E242" i="3"/>
  <c r="E241" i="3"/>
  <c r="E240" i="3"/>
  <c r="E239" i="3"/>
  <c r="E238" i="3"/>
  <c r="E237" i="3"/>
  <c r="E236" i="3"/>
  <c r="E235" i="3"/>
  <c r="E234" i="3"/>
  <c r="E233" i="3"/>
  <c r="P560" i="2"/>
  <c r="G559" i="2"/>
  <c r="E559" i="2"/>
  <c r="D559" i="2"/>
  <c r="H558" i="2"/>
  <c r="L558" i="2" s="1"/>
  <c r="M558" i="2" s="1"/>
  <c r="F558" i="2"/>
  <c r="F557" i="2"/>
  <c r="H557" i="2" s="1"/>
  <c r="M556" i="2"/>
  <c r="H556" i="2"/>
  <c r="L556" i="2" s="1"/>
  <c r="F556" i="2"/>
  <c r="F559" i="2" s="1"/>
  <c r="G555" i="2"/>
  <c r="E555" i="2"/>
  <c r="D555" i="2"/>
  <c r="N553" i="2"/>
  <c r="F553" i="2"/>
  <c r="H553" i="2" s="1"/>
  <c r="L553" i="2" s="1"/>
  <c r="M553" i="2" s="1"/>
  <c r="H552" i="2"/>
  <c r="L552" i="2" s="1"/>
  <c r="M552" i="2" s="1"/>
  <c r="F552" i="2"/>
  <c r="N552" i="2" s="1"/>
  <c r="L551" i="2"/>
  <c r="M551" i="2" s="1"/>
  <c r="F551" i="2"/>
  <c r="H551" i="2" s="1"/>
  <c r="H550" i="2"/>
  <c r="L550" i="2" s="1"/>
  <c r="M550" i="2" s="1"/>
  <c r="F550" i="2"/>
  <c r="N549" i="2"/>
  <c r="F549" i="2"/>
  <c r="H549" i="2" s="1"/>
  <c r="L549" i="2" s="1"/>
  <c r="M549" i="2" s="1"/>
  <c r="H548" i="2"/>
  <c r="L548" i="2" s="1"/>
  <c r="M548" i="2" s="1"/>
  <c r="F548" i="2"/>
  <c r="N548" i="2" s="1"/>
  <c r="L547" i="2"/>
  <c r="M547" i="2" s="1"/>
  <c r="F547" i="2"/>
  <c r="H547" i="2" s="1"/>
  <c r="H546" i="2"/>
  <c r="L546" i="2" s="1"/>
  <c r="M546" i="2" s="1"/>
  <c r="F546" i="2"/>
  <c r="F545" i="2"/>
  <c r="H545" i="2" s="1"/>
  <c r="L545" i="2" s="1"/>
  <c r="M545" i="2" s="1"/>
  <c r="H544" i="2"/>
  <c r="L544" i="2" s="1"/>
  <c r="M544" i="2" s="1"/>
  <c r="F544" i="2"/>
  <c r="F543" i="2"/>
  <c r="H543" i="2" s="1"/>
  <c r="L543" i="2" s="1"/>
  <c r="M543" i="2" s="1"/>
  <c r="M542" i="2"/>
  <c r="H542" i="2"/>
  <c r="L542" i="2" s="1"/>
  <c r="F542" i="2"/>
  <c r="F541" i="2"/>
  <c r="H540" i="2"/>
  <c r="L540" i="2" s="1"/>
  <c r="M540" i="2" s="1"/>
  <c r="F540" i="2"/>
  <c r="F539" i="2"/>
  <c r="H539" i="2" s="1"/>
  <c r="L539" i="2" s="1"/>
  <c r="M539" i="2" s="1"/>
  <c r="M538" i="2"/>
  <c r="H538" i="2"/>
  <c r="L538" i="2" s="1"/>
  <c r="F538" i="2"/>
  <c r="N538" i="2" s="1"/>
  <c r="N537" i="2"/>
  <c r="F537" i="2"/>
  <c r="H537" i="2" s="1"/>
  <c r="L537" i="2" s="1"/>
  <c r="M537" i="2" s="1"/>
  <c r="H536" i="2"/>
  <c r="L536" i="2" s="1"/>
  <c r="M536" i="2" s="1"/>
  <c r="F536" i="2"/>
  <c r="N536" i="2" s="1"/>
  <c r="F535" i="2"/>
  <c r="H534" i="2"/>
  <c r="L534" i="2" s="1"/>
  <c r="M534" i="2" s="1"/>
  <c r="N534" i="2" s="1"/>
  <c r="M533" i="2"/>
  <c r="N533" i="2" s="1"/>
  <c r="H533" i="2"/>
  <c r="L533" i="2" s="1"/>
  <c r="H532" i="2"/>
  <c r="L532" i="2" s="1"/>
  <c r="M532" i="2" s="1"/>
  <c r="N532" i="2" s="1"/>
  <c r="M531" i="2"/>
  <c r="N531" i="2" s="1"/>
  <c r="H531" i="2"/>
  <c r="L531" i="2" s="1"/>
  <c r="H530" i="2"/>
  <c r="L530" i="2" s="1"/>
  <c r="M530" i="2" s="1"/>
  <c r="N530" i="2" s="1"/>
  <c r="M529" i="2"/>
  <c r="N529" i="2" s="1"/>
  <c r="H529" i="2"/>
  <c r="L529" i="2" s="1"/>
  <c r="H528" i="2"/>
  <c r="L528" i="2" s="1"/>
  <c r="M528" i="2" s="1"/>
  <c r="N528" i="2" s="1"/>
  <c r="M527" i="2"/>
  <c r="N527" i="2" s="1"/>
  <c r="H527" i="2"/>
  <c r="L527" i="2" s="1"/>
  <c r="H526" i="2"/>
  <c r="L526" i="2" s="1"/>
  <c r="M526" i="2" s="1"/>
  <c r="N526" i="2" s="1"/>
  <c r="M525" i="2"/>
  <c r="N525" i="2" s="1"/>
  <c r="H525" i="2"/>
  <c r="L525" i="2" s="1"/>
  <c r="H524" i="2"/>
  <c r="L524" i="2" s="1"/>
  <c r="M524" i="2" s="1"/>
  <c r="N524" i="2" s="1"/>
  <c r="M523" i="2"/>
  <c r="N523" i="2" s="1"/>
  <c r="H523" i="2"/>
  <c r="L523" i="2" s="1"/>
  <c r="H522" i="2"/>
  <c r="L522" i="2" s="1"/>
  <c r="M522" i="2" s="1"/>
  <c r="N522" i="2" s="1"/>
  <c r="M521" i="2"/>
  <c r="N521" i="2" s="1"/>
  <c r="H521" i="2"/>
  <c r="L521" i="2" s="1"/>
  <c r="H520" i="2"/>
  <c r="L520" i="2" s="1"/>
  <c r="M520" i="2" s="1"/>
  <c r="N520" i="2" s="1"/>
  <c r="M519" i="2"/>
  <c r="N519" i="2" s="1"/>
  <c r="H519" i="2"/>
  <c r="L519" i="2" s="1"/>
  <c r="H518" i="2"/>
  <c r="L518" i="2" s="1"/>
  <c r="M518" i="2" s="1"/>
  <c r="N518" i="2" s="1"/>
  <c r="M517" i="2"/>
  <c r="N517" i="2" s="1"/>
  <c r="H517" i="2"/>
  <c r="L517" i="2" s="1"/>
  <c r="H516" i="2"/>
  <c r="L516" i="2" s="1"/>
  <c r="M516" i="2" s="1"/>
  <c r="N516" i="2" s="1"/>
  <c r="M515" i="2"/>
  <c r="N515" i="2" s="1"/>
  <c r="H515" i="2"/>
  <c r="L515" i="2" s="1"/>
  <c r="H514" i="2"/>
  <c r="L514" i="2" s="1"/>
  <c r="M514" i="2" s="1"/>
  <c r="N514" i="2" s="1"/>
  <c r="M513" i="2"/>
  <c r="N513" i="2" s="1"/>
  <c r="H513" i="2"/>
  <c r="L513" i="2" s="1"/>
  <c r="H512" i="2"/>
  <c r="L512" i="2" s="1"/>
  <c r="M512" i="2" s="1"/>
  <c r="N512" i="2" s="1"/>
  <c r="M511" i="2"/>
  <c r="N511" i="2" s="1"/>
  <c r="H511" i="2"/>
  <c r="L511" i="2" s="1"/>
  <c r="H510" i="2"/>
  <c r="L510" i="2" s="1"/>
  <c r="M510" i="2" s="1"/>
  <c r="N510" i="2" s="1"/>
  <c r="H509" i="2"/>
  <c r="L509" i="2" s="1"/>
  <c r="M509" i="2" s="1"/>
  <c r="N509" i="2" s="1"/>
  <c r="N508" i="2"/>
  <c r="M508" i="2"/>
  <c r="H508" i="2"/>
  <c r="L508" i="2" s="1"/>
  <c r="M507" i="2"/>
  <c r="N507" i="2" s="1"/>
  <c r="L507" i="2"/>
  <c r="H507" i="2"/>
  <c r="M506" i="2"/>
  <c r="N506" i="2" s="1"/>
  <c r="L506" i="2"/>
  <c r="H506" i="2"/>
  <c r="M505" i="2"/>
  <c r="N505" i="2" s="1"/>
  <c r="L505" i="2"/>
  <c r="H505" i="2"/>
  <c r="M504" i="2"/>
  <c r="N504" i="2" s="1"/>
  <c r="L504" i="2"/>
  <c r="H504" i="2"/>
  <c r="M503" i="2"/>
  <c r="N503" i="2" s="1"/>
  <c r="L503" i="2"/>
  <c r="H503" i="2"/>
  <c r="M502" i="2"/>
  <c r="N502" i="2" s="1"/>
  <c r="L502" i="2"/>
  <c r="H502" i="2"/>
  <c r="M501" i="2"/>
  <c r="N501" i="2" s="1"/>
  <c r="L501" i="2"/>
  <c r="H501" i="2"/>
  <c r="M500" i="2"/>
  <c r="N500" i="2" s="1"/>
  <c r="L500" i="2"/>
  <c r="H500" i="2"/>
  <c r="M499" i="2"/>
  <c r="N499" i="2" s="1"/>
  <c r="L499" i="2"/>
  <c r="H499" i="2"/>
  <c r="M498" i="2"/>
  <c r="N498" i="2" s="1"/>
  <c r="L498" i="2"/>
  <c r="H498" i="2"/>
  <c r="M497" i="2"/>
  <c r="N497" i="2" s="1"/>
  <c r="L497" i="2"/>
  <c r="H497" i="2"/>
  <c r="M496" i="2"/>
  <c r="N496" i="2" s="1"/>
  <c r="L496" i="2"/>
  <c r="H496" i="2"/>
  <c r="M495" i="2"/>
  <c r="N495" i="2" s="1"/>
  <c r="L495" i="2"/>
  <c r="H495" i="2"/>
  <c r="M494" i="2"/>
  <c r="N494" i="2" s="1"/>
  <c r="L494" i="2"/>
  <c r="H494" i="2"/>
  <c r="M493" i="2"/>
  <c r="N493" i="2" s="1"/>
  <c r="L493" i="2"/>
  <c r="H493" i="2"/>
  <c r="M492" i="2"/>
  <c r="N492" i="2" s="1"/>
  <c r="L492" i="2"/>
  <c r="H492" i="2"/>
  <c r="M491" i="2"/>
  <c r="N491" i="2" s="1"/>
  <c r="L491" i="2"/>
  <c r="H491" i="2"/>
  <c r="M490" i="2"/>
  <c r="N490" i="2" s="1"/>
  <c r="L490" i="2"/>
  <c r="H490" i="2"/>
  <c r="M489" i="2"/>
  <c r="N489" i="2" s="1"/>
  <c r="L489" i="2"/>
  <c r="H489" i="2"/>
  <c r="M488" i="2"/>
  <c r="N488" i="2" s="1"/>
  <c r="L488" i="2"/>
  <c r="H488" i="2"/>
  <c r="M487" i="2"/>
  <c r="N487" i="2" s="1"/>
  <c r="L487" i="2"/>
  <c r="H487" i="2"/>
  <c r="M486" i="2"/>
  <c r="N486" i="2" s="1"/>
  <c r="L486" i="2"/>
  <c r="H486" i="2"/>
  <c r="M485" i="2"/>
  <c r="N485" i="2" s="1"/>
  <c r="L485" i="2"/>
  <c r="H485" i="2"/>
  <c r="M484" i="2"/>
  <c r="N484" i="2" s="1"/>
  <c r="L484" i="2"/>
  <c r="H484" i="2"/>
  <c r="M483" i="2"/>
  <c r="N483" i="2" s="1"/>
  <c r="L483" i="2"/>
  <c r="H483" i="2"/>
  <c r="M482" i="2"/>
  <c r="N482" i="2" s="1"/>
  <c r="L482" i="2"/>
  <c r="H482" i="2"/>
  <c r="M481" i="2"/>
  <c r="N481" i="2" s="1"/>
  <c r="L481" i="2"/>
  <c r="H481" i="2"/>
  <c r="M480" i="2"/>
  <c r="N480" i="2" s="1"/>
  <c r="L480" i="2"/>
  <c r="H480" i="2"/>
  <c r="M479" i="2"/>
  <c r="N479" i="2" s="1"/>
  <c r="L479" i="2"/>
  <c r="H479" i="2"/>
  <c r="M478" i="2"/>
  <c r="N478" i="2" s="1"/>
  <c r="L478" i="2"/>
  <c r="H478" i="2"/>
  <c r="M477" i="2"/>
  <c r="N477" i="2" s="1"/>
  <c r="L477" i="2"/>
  <c r="H477" i="2"/>
  <c r="M476" i="2"/>
  <c r="N476" i="2" s="1"/>
  <c r="L476" i="2"/>
  <c r="H476" i="2"/>
  <c r="M475" i="2"/>
  <c r="N475" i="2" s="1"/>
  <c r="L475" i="2"/>
  <c r="H475" i="2"/>
  <c r="M474" i="2"/>
  <c r="N474" i="2" s="1"/>
  <c r="L474" i="2"/>
  <c r="H474" i="2"/>
  <c r="L473" i="2"/>
  <c r="M473" i="2" s="1"/>
  <c r="N473" i="2" s="1"/>
  <c r="H473" i="2"/>
  <c r="L472" i="2"/>
  <c r="M472" i="2" s="1"/>
  <c r="N472" i="2" s="1"/>
  <c r="H472" i="2"/>
  <c r="M471" i="2"/>
  <c r="N471" i="2" s="1"/>
  <c r="L471" i="2"/>
  <c r="H471" i="2"/>
  <c r="L470" i="2"/>
  <c r="M470" i="2" s="1"/>
  <c r="N470" i="2" s="1"/>
  <c r="H470" i="2"/>
  <c r="L469" i="2"/>
  <c r="M469" i="2" s="1"/>
  <c r="N469" i="2" s="1"/>
  <c r="H469" i="2"/>
  <c r="L468" i="2"/>
  <c r="M468" i="2" s="1"/>
  <c r="N468" i="2" s="1"/>
  <c r="H468" i="2"/>
  <c r="M467" i="2"/>
  <c r="N467" i="2" s="1"/>
  <c r="L467" i="2"/>
  <c r="H467" i="2"/>
  <c r="L466" i="2"/>
  <c r="M466" i="2" s="1"/>
  <c r="N466" i="2" s="1"/>
  <c r="H466" i="2"/>
  <c r="L465" i="2"/>
  <c r="M465" i="2" s="1"/>
  <c r="N465" i="2" s="1"/>
  <c r="H465" i="2"/>
  <c r="L464" i="2"/>
  <c r="M464" i="2" s="1"/>
  <c r="N464" i="2" s="1"/>
  <c r="H464" i="2"/>
  <c r="M463" i="2"/>
  <c r="N463" i="2" s="1"/>
  <c r="L463" i="2"/>
  <c r="H463" i="2"/>
  <c r="L462" i="2"/>
  <c r="M462" i="2" s="1"/>
  <c r="N462" i="2" s="1"/>
  <c r="H462" i="2"/>
  <c r="L461" i="2"/>
  <c r="M461" i="2" s="1"/>
  <c r="N461" i="2" s="1"/>
  <c r="H461" i="2"/>
  <c r="L460" i="2"/>
  <c r="M460" i="2" s="1"/>
  <c r="N460" i="2" s="1"/>
  <c r="H460" i="2"/>
  <c r="M459" i="2"/>
  <c r="N459" i="2" s="1"/>
  <c r="L459" i="2"/>
  <c r="H459" i="2"/>
  <c r="L458" i="2"/>
  <c r="M458" i="2" s="1"/>
  <c r="N458" i="2" s="1"/>
  <c r="H458" i="2"/>
  <c r="L457" i="2"/>
  <c r="M457" i="2" s="1"/>
  <c r="N457" i="2" s="1"/>
  <c r="H457" i="2"/>
  <c r="L456" i="2"/>
  <c r="M456" i="2" s="1"/>
  <c r="N456" i="2" s="1"/>
  <c r="H456" i="2"/>
  <c r="M455" i="2"/>
  <c r="N455" i="2" s="1"/>
  <c r="L455" i="2"/>
  <c r="H455" i="2"/>
  <c r="L454" i="2"/>
  <c r="M454" i="2" s="1"/>
  <c r="N454" i="2" s="1"/>
  <c r="H454" i="2"/>
  <c r="L453" i="2"/>
  <c r="M453" i="2" s="1"/>
  <c r="N453" i="2" s="1"/>
  <c r="H453" i="2"/>
  <c r="L452" i="2"/>
  <c r="M452" i="2" s="1"/>
  <c r="N452" i="2" s="1"/>
  <c r="H452" i="2"/>
  <c r="M451" i="2"/>
  <c r="N451" i="2" s="1"/>
  <c r="L451" i="2"/>
  <c r="H451" i="2"/>
  <c r="L450" i="2"/>
  <c r="M450" i="2" s="1"/>
  <c r="N450" i="2" s="1"/>
  <c r="H450" i="2"/>
  <c r="L449" i="2"/>
  <c r="M449" i="2" s="1"/>
  <c r="N449" i="2" s="1"/>
  <c r="H449" i="2"/>
  <c r="L448" i="2"/>
  <c r="M448" i="2" s="1"/>
  <c r="N448" i="2" s="1"/>
  <c r="H448" i="2"/>
  <c r="M447" i="2"/>
  <c r="N447" i="2" s="1"/>
  <c r="L447" i="2"/>
  <c r="H447" i="2"/>
  <c r="L446" i="2"/>
  <c r="M446" i="2" s="1"/>
  <c r="N446" i="2" s="1"/>
  <c r="H446" i="2"/>
  <c r="L445" i="2"/>
  <c r="M445" i="2" s="1"/>
  <c r="N445" i="2" s="1"/>
  <c r="H445" i="2"/>
  <c r="L444" i="2"/>
  <c r="M444" i="2" s="1"/>
  <c r="N444" i="2" s="1"/>
  <c r="H444" i="2"/>
  <c r="M443" i="2"/>
  <c r="N443" i="2" s="1"/>
  <c r="L443" i="2"/>
  <c r="H443" i="2"/>
  <c r="L442" i="2"/>
  <c r="M442" i="2" s="1"/>
  <c r="N442" i="2" s="1"/>
  <c r="H442" i="2"/>
  <c r="L441" i="2"/>
  <c r="M441" i="2" s="1"/>
  <c r="N441" i="2" s="1"/>
  <c r="H441" i="2"/>
  <c r="L440" i="2"/>
  <c r="M440" i="2" s="1"/>
  <c r="N440" i="2" s="1"/>
  <c r="H440" i="2"/>
  <c r="M439" i="2"/>
  <c r="N439" i="2" s="1"/>
  <c r="L439" i="2"/>
  <c r="H439" i="2"/>
  <c r="L438" i="2"/>
  <c r="M438" i="2" s="1"/>
  <c r="N438" i="2" s="1"/>
  <c r="H438" i="2"/>
  <c r="L437" i="2"/>
  <c r="M437" i="2" s="1"/>
  <c r="N437" i="2" s="1"/>
  <c r="H437" i="2"/>
  <c r="L436" i="2"/>
  <c r="M436" i="2" s="1"/>
  <c r="N436" i="2" s="1"/>
  <c r="H436" i="2"/>
  <c r="M435" i="2"/>
  <c r="N435" i="2" s="1"/>
  <c r="L435" i="2"/>
  <c r="H435" i="2"/>
  <c r="L434" i="2"/>
  <c r="M434" i="2" s="1"/>
  <c r="N434" i="2" s="1"/>
  <c r="H434" i="2"/>
  <c r="L433" i="2"/>
  <c r="M433" i="2" s="1"/>
  <c r="N433" i="2" s="1"/>
  <c r="H433" i="2"/>
  <c r="L432" i="2"/>
  <c r="M432" i="2" s="1"/>
  <c r="N432" i="2" s="1"/>
  <c r="H432" i="2"/>
  <c r="N431" i="2"/>
  <c r="L431" i="2"/>
  <c r="M431" i="2" s="1"/>
  <c r="H431" i="2"/>
  <c r="L430" i="2"/>
  <c r="M430" i="2" s="1"/>
  <c r="N430" i="2" s="1"/>
  <c r="H430" i="2"/>
  <c r="N429" i="2"/>
  <c r="L429" i="2"/>
  <c r="M429" i="2" s="1"/>
  <c r="H429" i="2"/>
  <c r="L428" i="2"/>
  <c r="M428" i="2" s="1"/>
  <c r="N428" i="2" s="1"/>
  <c r="H428" i="2"/>
  <c r="N427" i="2"/>
  <c r="L427" i="2"/>
  <c r="M427" i="2" s="1"/>
  <c r="H427" i="2"/>
  <c r="L426" i="2"/>
  <c r="M426" i="2" s="1"/>
  <c r="N426" i="2" s="1"/>
  <c r="H426" i="2"/>
  <c r="N425" i="2"/>
  <c r="L425" i="2"/>
  <c r="M425" i="2" s="1"/>
  <c r="H425" i="2"/>
  <c r="L424" i="2"/>
  <c r="M424" i="2" s="1"/>
  <c r="N424" i="2" s="1"/>
  <c r="H424" i="2"/>
  <c r="N423" i="2"/>
  <c r="L423" i="2"/>
  <c r="M423" i="2" s="1"/>
  <c r="H423" i="2"/>
  <c r="L422" i="2"/>
  <c r="M422" i="2" s="1"/>
  <c r="N422" i="2" s="1"/>
  <c r="H422" i="2"/>
  <c r="N421" i="2"/>
  <c r="L421" i="2"/>
  <c r="M421" i="2" s="1"/>
  <c r="H421" i="2"/>
  <c r="L420" i="2"/>
  <c r="M420" i="2" s="1"/>
  <c r="N420" i="2" s="1"/>
  <c r="H420" i="2"/>
  <c r="N419" i="2"/>
  <c r="L419" i="2"/>
  <c r="M419" i="2" s="1"/>
  <c r="H419" i="2"/>
  <c r="L418" i="2"/>
  <c r="M418" i="2" s="1"/>
  <c r="N418" i="2" s="1"/>
  <c r="H418" i="2"/>
  <c r="N417" i="2"/>
  <c r="L417" i="2"/>
  <c r="M417" i="2" s="1"/>
  <c r="H417" i="2"/>
  <c r="L416" i="2"/>
  <c r="M416" i="2" s="1"/>
  <c r="N416" i="2" s="1"/>
  <c r="H416" i="2"/>
  <c r="N415" i="2"/>
  <c r="L415" i="2"/>
  <c r="M415" i="2" s="1"/>
  <c r="H415" i="2"/>
  <c r="L414" i="2"/>
  <c r="M414" i="2" s="1"/>
  <c r="N414" i="2" s="1"/>
  <c r="H414" i="2"/>
  <c r="N413" i="2"/>
  <c r="L413" i="2"/>
  <c r="M413" i="2" s="1"/>
  <c r="H413" i="2"/>
  <c r="L412" i="2"/>
  <c r="M412" i="2" s="1"/>
  <c r="N412" i="2" s="1"/>
  <c r="H412" i="2"/>
  <c r="N411" i="2"/>
  <c r="L411" i="2"/>
  <c r="M411" i="2" s="1"/>
  <c r="H411" i="2"/>
  <c r="L410" i="2"/>
  <c r="M410" i="2" s="1"/>
  <c r="N410" i="2" s="1"/>
  <c r="H410" i="2"/>
  <c r="N409" i="2"/>
  <c r="L409" i="2"/>
  <c r="M409" i="2" s="1"/>
  <c r="H409" i="2"/>
  <c r="L408" i="2"/>
  <c r="M408" i="2" s="1"/>
  <c r="N408" i="2" s="1"/>
  <c r="H408" i="2"/>
  <c r="N407" i="2"/>
  <c r="L407" i="2"/>
  <c r="M407" i="2" s="1"/>
  <c r="H407" i="2"/>
  <c r="L406" i="2"/>
  <c r="M406" i="2" s="1"/>
  <c r="N406" i="2" s="1"/>
  <c r="H406" i="2"/>
  <c r="N405" i="2"/>
  <c r="L405" i="2"/>
  <c r="M405" i="2" s="1"/>
  <c r="H405" i="2"/>
  <c r="L404" i="2"/>
  <c r="M404" i="2" s="1"/>
  <c r="N404" i="2" s="1"/>
  <c r="H404" i="2"/>
  <c r="N403" i="2"/>
  <c r="L403" i="2"/>
  <c r="M403" i="2" s="1"/>
  <c r="H403" i="2"/>
  <c r="L402" i="2"/>
  <c r="M402" i="2" s="1"/>
  <c r="N402" i="2" s="1"/>
  <c r="H402" i="2"/>
  <c r="N401" i="2"/>
  <c r="L401" i="2"/>
  <c r="M401" i="2" s="1"/>
  <c r="H401" i="2"/>
  <c r="L400" i="2"/>
  <c r="M400" i="2" s="1"/>
  <c r="N400" i="2" s="1"/>
  <c r="H400" i="2"/>
  <c r="N399" i="2"/>
  <c r="L399" i="2"/>
  <c r="M399" i="2" s="1"/>
  <c r="H399" i="2"/>
  <c r="L398" i="2"/>
  <c r="M398" i="2" s="1"/>
  <c r="N398" i="2" s="1"/>
  <c r="H398" i="2"/>
  <c r="N397" i="2"/>
  <c r="L397" i="2"/>
  <c r="M397" i="2" s="1"/>
  <c r="H397" i="2"/>
  <c r="L396" i="2"/>
  <c r="M396" i="2" s="1"/>
  <c r="N396" i="2" s="1"/>
  <c r="H396" i="2"/>
  <c r="N395" i="2"/>
  <c r="L395" i="2"/>
  <c r="M395" i="2" s="1"/>
  <c r="H395" i="2"/>
  <c r="L394" i="2"/>
  <c r="M394" i="2" s="1"/>
  <c r="N394" i="2" s="1"/>
  <c r="H394" i="2"/>
  <c r="N393" i="2"/>
  <c r="L393" i="2"/>
  <c r="M393" i="2" s="1"/>
  <c r="H393" i="2"/>
  <c r="L392" i="2"/>
  <c r="M392" i="2" s="1"/>
  <c r="N392" i="2" s="1"/>
  <c r="H392" i="2"/>
  <c r="N391" i="2"/>
  <c r="L391" i="2"/>
  <c r="M391" i="2" s="1"/>
  <c r="H391" i="2"/>
  <c r="L390" i="2"/>
  <c r="M390" i="2" s="1"/>
  <c r="N390" i="2" s="1"/>
  <c r="H390" i="2"/>
  <c r="N389" i="2"/>
  <c r="L389" i="2"/>
  <c r="M389" i="2" s="1"/>
  <c r="H389" i="2"/>
  <c r="L388" i="2"/>
  <c r="M388" i="2" s="1"/>
  <c r="N388" i="2" s="1"/>
  <c r="H388" i="2"/>
  <c r="N387" i="2"/>
  <c r="L387" i="2"/>
  <c r="M387" i="2" s="1"/>
  <c r="H387" i="2"/>
  <c r="L386" i="2"/>
  <c r="M386" i="2" s="1"/>
  <c r="N386" i="2" s="1"/>
  <c r="H386" i="2"/>
  <c r="N385" i="2"/>
  <c r="L385" i="2"/>
  <c r="M385" i="2" s="1"/>
  <c r="H385" i="2"/>
  <c r="L384" i="2"/>
  <c r="M384" i="2" s="1"/>
  <c r="N384" i="2" s="1"/>
  <c r="H384" i="2"/>
  <c r="N383" i="2"/>
  <c r="L383" i="2"/>
  <c r="M383" i="2" s="1"/>
  <c r="H383" i="2"/>
  <c r="L382" i="2"/>
  <c r="M382" i="2" s="1"/>
  <c r="N382" i="2" s="1"/>
  <c r="H382" i="2"/>
  <c r="N381" i="2"/>
  <c r="L381" i="2"/>
  <c r="M381" i="2" s="1"/>
  <c r="H381" i="2"/>
  <c r="L380" i="2"/>
  <c r="M380" i="2" s="1"/>
  <c r="N380" i="2" s="1"/>
  <c r="H380" i="2"/>
  <c r="N379" i="2"/>
  <c r="L379" i="2"/>
  <c r="M379" i="2" s="1"/>
  <c r="H379" i="2"/>
  <c r="L378" i="2"/>
  <c r="M378" i="2" s="1"/>
  <c r="N378" i="2" s="1"/>
  <c r="H378" i="2"/>
  <c r="N377" i="2"/>
  <c r="L377" i="2"/>
  <c r="M377" i="2" s="1"/>
  <c r="H377" i="2"/>
  <c r="L376" i="2"/>
  <c r="M376" i="2" s="1"/>
  <c r="N376" i="2" s="1"/>
  <c r="H376" i="2"/>
  <c r="N375" i="2"/>
  <c r="L375" i="2"/>
  <c r="M375" i="2" s="1"/>
  <c r="H375" i="2"/>
  <c r="L374" i="2"/>
  <c r="M374" i="2" s="1"/>
  <c r="N374" i="2" s="1"/>
  <c r="H374" i="2"/>
  <c r="N373" i="2"/>
  <c r="L373" i="2"/>
  <c r="M373" i="2" s="1"/>
  <c r="H373" i="2"/>
  <c r="L372" i="2"/>
  <c r="M372" i="2" s="1"/>
  <c r="H372" i="2"/>
  <c r="G371" i="2"/>
  <c r="F371" i="2"/>
  <c r="E371" i="2"/>
  <c r="D371" i="2"/>
  <c r="M370" i="2"/>
  <c r="N370" i="2" s="1"/>
  <c r="H370" i="2"/>
  <c r="L370" i="2" s="1"/>
  <c r="H369" i="2"/>
  <c r="L369" i="2" s="1"/>
  <c r="M369" i="2" s="1"/>
  <c r="N369" i="2" s="1"/>
  <c r="M368" i="2"/>
  <c r="N368" i="2" s="1"/>
  <c r="H368" i="2"/>
  <c r="L368" i="2" s="1"/>
  <c r="H367" i="2"/>
  <c r="L367" i="2" s="1"/>
  <c r="M367" i="2" s="1"/>
  <c r="N367" i="2" s="1"/>
  <c r="M366" i="2"/>
  <c r="N366" i="2" s="1"/>
  <c r="H366" i="2"/>
  <c r="L366" i="2" s="1"/>
  <c r="H365" i="2"/>
  <c r="L365" i="2" s="1"/>
  <c r="M365" i="2" s="1"/>
  <c r="N365" i="2" s="1"/>
  <c r="M364" i="2"/>
  <c r="N364" i="2" s="1"/>
  <c r="H364" i="2"/>
  <c r="L364" i="2" s="1"/>
  <c r="H363" i="2"/>
  <c r="L363" i="2" s="1"/>
  <c r="M363" i="2" s="1"/>
  <c r="N363" i="2" s="1"/>
  <c r="M362" i="2"/>
  <c r="N362" i="2" s="1"/>
  <c r="H362" i="2"/>
  <c r="L362" i="2" s="1"/>
  <c r="H361" i="2"/>
  <c r="L361" i="2" s="1"/>
  <c r="M361" i="2" s="1"/>
  <c r="N361" i="2" s="1"/>
  <c r="M360" i="2"/>
  <c r="N360" i="2" s="1"/>
  <c r="H360" i="2"/>
  <c r="L360" i="2" s="1"/>
  <c r="L359" i="2"/>
  <c r="M359" i="2" s="1"/>
  <c r="N359" i="2" s="1"/>
  <c r="H359" i="2"/>
  <c r="N358" i="2"/>
  <c r="L358" i="2"/>
  <c r="M358" i="2" s="1"/>
  <c r="H358" i="2"/>
  <c r="L357" i="2"/>
  <c r="M357" i="2" s="1"/>
  <c r="N357" i="2" s="1"/>
  <c r="H357" i="2"/>
  <c r="N356" i="2"/>
  <c r="L356" i="2"/>
  <c r="M356" i="2" s="1"/>
  <c r="H356" i="2"/>
  <c r="L355" i="2"/>
  <c r="M355" i="2" s="1"/>
  <c r="N355" i="2" s="1"/>
  <c r="H355" i="2"/>
  <c r="N354" i="2"/>
  <c r="L354" i="2"/>
  <c r="M354" i="2" s="1"/>
  <c r="H354" i="2"/>
  <c r="L353" i="2"/>
  <c r="M353" i="2" s="1"/>
  <c r="N353" i="2" s="1"/>
  <c r="H353" i="2"/>
  <c r="N352" i="2"/>
  <c r="L352" i="2"/>
  <c r="M352" i="2" s="1"/>
  <c r="H352" i="2"/>
  <c r="L351" i="2"/>
  <c r="M351" i="2" s="1"/>
  <c r="N351" i="2" s="1"/>
  <c r="H351" i="2"/>
  <c r="N350" i="2"/>
  <c r="L350" i="2"/>
  <c r="M350" i="2" s="1"/>
  <c r="H350" i="2"/>
  <c r="L349" i="2"/>
  <c r="M349" i="2" s="1"/>
  <c r="N349" i="2" s="1"/>
  <c r="H349" i="2"/>
  <c r="N348" i="2"/>
  <c r="L348" i="2"/>
  <c r="M348" i="2" s="1"/>
  <c r="H348" i="2"/>
  <c r="L347" i="2"/>
  <c r="M347" i="2" s="1"/>
  <c r="N347" i="2" s="1"/>
  <c r="H347" i="2"/>
  <c r="N346" i="2"/>
  <c r="L346" i="2"/>
  <c r="M346" i="2" s="1"/>
  <c r="H346" i="2"/>
  <c r="L345" i="2"/>
  <c r="M345" i="2" s="1"/>
  <c r="N345" i="2" s="1"/>
  <c r="H345" i="2"/>
  <c r="N344" i="2"/>
  <c r="L344" i="2"/>
  <c r="M344" i="2" s="1"/>
  <c r="H344" i="2"/>
  <c r="L343" i="2"/>
  <c r="M343" i="2" s="1"/>
  <c r="N343" i="2" s="1"/>
  <c r="H343" i="2"/>
  <c r="N342" i="2"/>
  <c r="L342" i="2"/>
  <c r="M342" i="2" s="1"/>
  <c r="H342" i="2"/>
  <c r="L341" i="2"/>
  <c r="M341" i="2" s="1"/>
  <c r="N341" i="2" s="1"/>
  <c r="H341" i="2"/>
  <c r="N340" i="2"/>
  <c r="L340" i="2"/>
  <c r="M340" i="2" s="1"/>
  <c r="H340" i="2"/>
  <c r="L339" i="2"/>
  <c r="M339" i="2" s="1"/>
  <c r="N339" i="2" s="1"/>
  <c r="H339" i="2"/>
  <c r="N338" i="2"/>
  <c r="L338" i="2"/>
  <c r="M338" i="2" s="1"/>
  <c r="H338" i="2"/>
  <c r="L337" i="2"/>
  <c r="M337" i="2" s="1"/>
  <c r="N337" i="2" s="1"/>
  <c r="H337" i="2"/>
  <c r="N336" i="2"/>
  <c r="L336" i="2"/>
  <c r="M336" i="2" s="1"/>
  <c r="H336" i="2"/>
  <c r="L335" i="2"/>
  <c r="M335" i="2" s="1"/>
  <c r="N335" i="2" s="1"/>
  <c r="H335" i="2"/>
  <c r="N334" i="2"/>
  <c r="L334" i="2"/>
  <c r="M334" i="2" s="1"/>
  <c r="H334" i="2"/>
  <c r="L333" i="2"/>
  <c r="M333" i="2" s="1"/>
  <c r="N333" i="2" s="1"/>
  <c r="H333" i="2"/>
  <c r="N332" i="2"/>
  <c r="L332" i="2"/>
  <c r="M332" i="2" s="1"/>
  <c r="H332" i="2"/>
  <c r="L331" i="2"/>
  <c r="M331" i="2" s="1"/>
  <c r="N331" i="2" s="1"/>
  <c r="H331" i="2"/>
  <c r="N330" i="2"/>
  <c r="L330" i="2"/>
  <c r="M330" i="2" s="1"/>
  <c r="H330" i="2"/>
  <c r="L329" i="2"/>
  <c r="M329" i="2" s="1"/>
  <c r="N329" i="2" s="1"/>
  <c r="H329" i="2"/>
  <c r="N328" i="2"/>
  <c r="L328" i="2"/>
  <c r="M328" i="2" s="1"/>
  <c r="H328" i="2"/>
  <c r="L327" i="2"/>
  <c r="M327" i="2" s="1"/>
  <c r="N327" i="2" s="1"/>
  <c r="H327" i="2"/>
  <c r="N326" i="2"/>
  <c r="L326" i="2"/>
  <c r="M326" i="2" s="1"/>
  <c r="H326" i="2"/>
  <c r="L325" i="2"/>
  <c r="M325" i="2" s="1"/>
  <c r="N325" i="2" s="1"/>
  <c r="H325" i="2"/>
  <c r="N324" i="2"/>
  <c r="L324" i="2"/>
  <c r="M324" i="2" s="1"/>
  <c r="H324" i="2"/>
  <c r="L323" i="2"/>
  <c r="M323" i="2" s="1"/>
  <c r="N323" i="2" s="1"/>
  <c r="H323" i="2"/>
  <c r="N322" i="2"/>
  <c r="L322" i="2"/>
  <c r="M322" i="2" s="1"/>
  <c r="H322" i="2"/>
  <c r="L321" i="2"/>
  <c r="M321" i="2" s="1"/>
  <c r="N321" i="2" s="1"/>
  <c r="H321" i="2"/>
  <c r="N320" i="2"/>
  <c r="L320" i="2"/>
  <c r="M320" i="2" s="1"/>
  <c r="H320" i="2"/>
  <c r="L319" i="2"/>
  <c r="M319" i="2" s="1"/>
  <c r="N319" i="2" s="1"/>
  <c r="H319" i="2"/>
  <c r="N318" i="2"/>
  <c r="L318" i="2"/>
  <c r="M318" i="2" s="1"/>
  <c r="H318" i="2"/>
  <c r="L317" i="2"/>
  <c r="M317" i="2" s="1"/>
  <c r="N317" i="2" s="1"/>
  <c r="H317" i="2"/>
  <c r="N316" i="2"/>
  <c r="L316" i="2"/>
  <c r="M316" i="2" s="1"/>
  <c r="H316" i="2"/>
  <c r="L315" i="2"/>
  <c r="M315" i="2" s="1"/>
  <c r="N315" i="2" s="1"/>
  <c r="H315" i="2"/>
  <c r="N314" i="2"/>
  <c r="L314" i="2"/>
  <c r="M314" i="2" s="1"/>
  <c r="H314" i="2"/>
  <c r="L313" i="2"/>
  <c r="M313" i="2" s="1"/>
  <c r="N313" i="2" s="1"/>
  <c r="H313" i="2"/>
  <c r="N312" i="2"/>
  <c r="L312" i="2"/>
  <c r="M312" i="2" s="1"/>
  <c r="H312" i="2"/>
  <c r="L311" i="2"/>
  <c r="M311" i="2" s="1"/>
  <c r="N311" i="2" s="1"/>
  <c r="H311" i="2"/>
  <c r="N310" i="2"/>
  <c r="L310" i="2"/>
  <c r="M310" i="2" s="1"/>
  <c r="H310" i="2"/>
  <c r="L309" i="2"/>
  <c r="M309" i="2" s="1"/>
  <c r="N309" i="2" s="1"/>
  <c r="H309" i="2"/>
  <c r="N308" i="2"/>
  <c r="L308" i="2"/>
  <c r="M308" i="2" s="1"/>
  <c r="H308" i="2"/>
  <c r="L307" i="2"/>
  <c r="M307" i="2" s="1"/>
  <c r="N307" i="2" s="1"/>
  <c r="H307" i="2"/>
  <c r="N306" i="2"/>
  <c r="L306" i="2"/>
  <c r="M306" i="2" s="1"/>
  <c r="H306" i="2"/>
  <c r="L305" i="2"/>
  <c r="M305" i="2" s="1"/>
  <c r="N305" i="2" s="1"/>
  <c r="H305" i="2"/>
  <c r="N304" i="2"/>
  <c r="L304" i="2"/>
  <c r="M304" i="2" s="1"/>
  <c r="H304" i="2"/>
  <c r="L303" i="2"/>
  <c r="M303" i="2" s="1"/>
  <c r="N303" i="2" s="1"/>
  <c r="H303" i="2"/>
  <c r="N302" i="2"/>
  <c r="L302" i="2"/>
  <c r="M302" i="2" s="1"/>
  <c r="H302" i="2"/>
  <c r="L301" i="2"/>
  <c r="M301" i="2" s="1"/>
  <c r="N301" i="2" s="1"/>
  <c r="H301" i="2"/>
  <c r="N300" i="2"/>
  <c r="L300" i="2"/>
  <c r="M300" i="2" s="1"/>
  <c r="H300" i="2"/>
  <c r="L299" i="2"/>
  <c r="M299" i="2" s="1"/>
  <c r="N299" i="2" s="1"/>
  <c r="H299" i="2"/>
  <c r="N298" i="2"/>
  <c r="L298" i="2"/>
  <c r="M298" i="2" s="1"/>
  <c r="H298" i="2"/>
  <c r="L297" i="2"/>
  <c r="M297" i="2" s="1"/>
  <c r="N297" i="2" s="1"/>
  <c r="H297" i="2"/>
  <c r="N296" i="2"/>
  <c r="L296" i="2"/>
  <c r="M296" i="2" s="1"/>
  <c r="H296" i="2"/>
  <c r="L295" i="2"/>
  <c r="M295" i="2" s="1"/>
  <c r="N295" i="2" s="1"/>
  <c r="H295" i="2"/>
  <c r="N294" i="2"/>
  <c r="L294" i="2"/>
  <c r="M294" i="2" s="1"/>
  <c r="H294" i="2"/>
  <c r="L293" i="2"/>
  <c r="M293" i="2" s="1"/>
  <c r="N293" i="2" s="1"/>
  <c r="H293" i="2"/>
  <c r="N292" i="2"/>
  <c r="L292" i="2"/>
  <c r="M292" i="2" s="1"/>
  <c r="H292" i="2"/>
  <c r="L291" i="2"/>
  <c r="M291" i="2" s="1"/>
  <c r="N291" i="2" s="1"/>
  <c r="H291" i="2"/>
  <c r="N290" i="2"/>
  <c r="L290" i="2"/>
  <c r="M290" i="2" s="1"/>
  <c r="H290" i="2"/>
  <c r="L289" i="2"/>
  <c r="M289" i="2" s="1"/>
  <c r="N289" i="2" s="1"/>
  <c r="H289" i="2"/>
  <c r="N288" i="2"/>
  <c r="L288" i="2"/>
  <c r="M288" i="2" s="1"/>
  <c r="H288" i="2"/>
  <c r="L287" i="2"/>
  <c r="M287" i="2" s="1"/>
  <c r="N287" i="2" s="1"/>
  <c r="H287" i="2"/>
  <c r="N286" i="2"/>
  <c r="L286" i="2"/>
  <c r="M286" i="2" s="1"/>
  <c r="H286" i="2"/>
  <c r="L285" i="2"/>
  <c r="M285" i="2" s="1"/>
  <c r="N285" i="2" s="1"/>
  <c r="H285" i="2"/>
  <c r="N284" i="2"/>
  <c r="L284" i="2"/>
  <c r="M284" i="2" s="1"/>
  <c r="H284" i="2"/>
  <c r="L283" i="2"/>
  <c r="M283" i="2" s="1"/>
  <c r="N283" i="2" s="1"/>
  <c r="H283" i="2"/>
  <c r="N282" i="2"/>
  <c r="L282" i="2"/>
  <c r="M282" i="2" s="1"/>
  <c r="H282" i="2"/>
  <c r="L281" i="2"/>
  <c r="M281" i="2" s="1"/>
  <c r="N281" i="2" s="1"/>
  <c r="H281" i="2"/>
  <c r="N280" i="2"/>
  <c r="L280" i="2"/>
  <c r="M280" i="2" s="1"/>
  <c r="H280" i="2"/>
  <c r="L279" i="2"/>
  <c r="M279" i="2" s="1"/>
  <c r="N279" i="2" s="1"/>
  <c r="H279" i="2"/>
  <c r="N278" i="2"/>
  <c r="L278" i="2"/>
  <c r="M278" i="2" s="1"/>
  <c r="H278" i="2"/>
  <c r="L277" i="2"/>
  <c r="M277" i="2" s="1"/>
  <c r="N277" i="2" s="1"/>
  <c r="H277" i="2"/>
  <c r="N276" i="2"/>
  <c r="L276" i="2"/>
  <c r="M276" i="2" s="1"/>
  <c r="H276" i="2"/>
  <c r="L275" i="2"/>
  <c r="M275" i="2" s="1"/>
  <c r="N275" i="2" s="1"/>
  <c r="H275" i="2"/>
  <c r="N274" i="2"/>
  <c r="L274" i="2"/>
  <c r="M274" i="2" s="1"/>
  <c r="H274" i="2"/>
  <c r="L273" i="2"/>
  <c r="M273" i="2" s="1"/>
  <c r="N273" i="2" s="1"/>
  <c r="H273" i="2"/>
  <c r="N272" i="2"/>
  <c r="L272" i="2"/>
  <c r="M272" i="2" s="1"/>
  <c r="H272" i="2"/>
  <c r="L271" i="2"/>
  <c r="M271" i="2" s="1"/>
  <c r="N271" i="2" s="1"/>
  <c r="H271" i="2"/>
  <c r="N270" i="2"/>
  <c r="L270" i="2"/>
  <c r="M270" i="2" s="1"/>
  <c r="H270" i="2"/>
  <c r="L269" i="2"/>
  <c r="M269" i="2" s="1"/>
  <c r="N269" i="2" s="1"/>
  <c r="H269" i="2"/>
  <c r="N268" i="2"/>
  <c r="L268" i="2"/>
  <c r="M268" i="2" s="1"/>
  <c r="H268" i="2"/>
  <c r="L267" i="2"/>
  <c r="M267" i="2" s="1"/>
  <c r="N267" i="2" s="1"/>
  <c r="H267" i="2"/>
  <c r="N266" i="2"/>
  <c r="L266" i="2"/>
  <c r="M266" i="2" s="1"/>
  <c r="H266" i="2"/>
  <c r="L265" i="2"/>
  <c r="M265" i="2" s="1"/>
  <c r="N265" i="2" s="1"/>
  <c r="H265" i="2"/>
  <c r="N264" i="2"/>
  <c r="L264" i="2"/>
  <c r="M264" i="2" s="1"/>
  <c r="H264" i="2"/>
  <c r="L263" i="2"/>
  <c r="M263" i="2" s="1"/>
  <c r="N263" i="2" s="1"/>
  <c r="H263" i="2"/>
  <c r="N262" i="2"/>
  <c r="L262" i="2"/>
  <c r="M262" i="2" s="1"/>
  <c r="H262" i="2"/>
  <c r="L261" i="2"/>
  <c r="M261" i="2" s="1"/>
  <c r="N261" i="2" s="1"/>
  <c r="H261" i="2"/>
  <c r="N260" i="2"/>
  <c r="L260" i="2"/>
  <c r="M260" i="2" s="1"/>
  <c r="H260" i="2"/>
  <c r="L259" i="2"/>
  <c r="M259" i="2" s="1"/>
  <c r="N259" i="2" s="1"/>
  <c r="H259" i="2"/>
  <c r="N258" i="2"/>
  <c r="L258" i="2"/>
  <c r="M258" i="2" s="1"/>
  <c r="H258" i="2"/>
  <c r="L257" i="2"/>
  <c r="M257" i="2" s="1"/>
  <c r="N257" i="2" s="1"/>
  <c r="H257" i="2"/>
  <c r="N256" i="2"/>
  <c r="L256" i="2"/>
  <c r="M256" i="2" s="1"/>
  <c r="H256" i="2"/>
  <c r="L255" i="2"/>
  <c r="M255" i="2" s="1"/>
  <c r="N255" i="2" s="1"/>
  <c r="H255" i="2"/>
  <c r="N254" i="2"/>
  <c r="L254" i="2"/>
  <c r="M254" i="2" s="1"/>
  <c r="H254" i="2"/>
  <c r="L253" i="2"/>
  <c r="M253" i="2" s="1"/>
  <c r="N253" i="2" s="1"/>
  <c r="H253" i="2"/>
  <c r="N252" i="2"/>
  <c r="L252" i="2"/>
  <c r="M252" i="2" s="1"/>
  <c r="H252" i="2"/>
  <c r="L251" i="2"/>
  <c r="M251" i="2" s="1"/>
  <c r="N251" i="2" s="1"/>
  <c r="H251" i="2"/>
  <c r="N250" i="2"/>
  <c r="L250" i="2"/>
  <c r="M250" i="2" s="1"/>
  <c r="H250" i="2"/>
  <c r="L249" i="2"/>
  <c r="M249" i="2" s="1"/>
  <c r="N249" i="2" s="1"/>
  <c r="H249" i="2"/>
  <c r="N248" i="2"/>
  <c r="L248" i="2"/>
  <c r="M248" i="2" s="1"/>
  <c r="H248" i="2"/>
  <c r="L247" i="2"/>
  <c r="M247" i="2" s="1"/>
  <c r="N247" i="2" s="1"/>
  <c r="H247" i="2"/>
  <c r="N246" i="2"/>
  <c r="L246" i="2"/>
  <c r="M246" i="2" s="1"/>
  <c r="H246" i="2"/>
  <c r="L245" i="2"/>
  <c r="M245" i="2" s="1"/>
  <c r="N245" i="2" s="1"/>
  <c r="H245" i="2"/>
  <c r="N244" i="2"/>
  <c r="L244" i="2"/>
  <c r="M244" i="2" s="1"/>
  <c r="H244" i="2"/>
  <c r="L243" i="2"/>
  <c r="M243" i="2" s="1"/>
  <c r="N243" i="2" s="1"/>
  <c r="H243" i="2"/>
  <c r="N242" i="2"/>
  <c r="L242" i="2"/>
  <c r="M242" i="2" s="1"/>
  <c r="H242" i="2"/>
  <c r="L241" i="2"/>
  <c r="M241" i="2" s="1"/>
  <c r="N241" i="2" s="1"/>
  <c r="H241" i="2"/>
  <c r="N240" i="2"/>
  <c r="L240" i="2"/>
  <c r="M240" i="2" s="1"/>
  <c r="H240" i="2"/>
  <c r="L239" i="2"/>
  <c r="M239" i="2" s="1"/>
  <c r="N239" i="2" s="1"/>
  <c r="H239" i="2"/>
  <c r="N238" i="2"/>
  <c r="L238" i="2"/>
  <c r="M238" i="2" s="1"/>
  <c r="H238" i="2"/>
  <c r="L237" i="2"/>
  <c r="M237" i="2" s="1"/>
  <c r="N237" i="2" s="1"/>
  <c r="H237" i="2"/>
  <c r="N236" i="2"/>
  <c r="L236" i="2"/>
  <c r="M236" i="2" s="1"/>
  <c r="H236" i="2"/>
  <c r="L235" i="2"/>
  <c r="M235" i="2" s="1"/>
  <c r="N235" i="2" s="1"/>
  <c r="H235" i="2"/>
  <c r="N234" i="2"/>
  <c r="L234" i="2"/>
  <c r="M234" i="2" s="1"/>
  <c r="H234" i="2"/>
  <c r="L233" i="2"/>
  <c r="M233" i="2" s="1"/>
  <c r="N233" i="2" s="1"/>
  <c r="H233" i="2"/>
  <c r="N232" i="2"/>
  <c r="L232" i="2"/>
  <c r="M232" i="2" s="1"/>
  <c r="H232" i="2"/>
  <c r="L231" i="2"/>
  <c r="M231" i="2" s="1"/>
  <c r="N231" i="2" s="1"/>
  <c r="H231" i="2"/>
  <c r="N230" i="2"/>
  <c r="H230" i="2"/>
  <c r="L230" i="2" s="1"/>
  <c r="M230" i="2" s="1"/>
  <c r="L229" i="2"/>
  <c r="M229" i="2" s="1"/>
  <c r="N229" i="2" s="1"/>
  <c r="H229" i="2"/>
  <c r="N228" i="2"/>
  <c r="H228" i="2"/>
  <c r="L228" i="2" s="1"/>
  <c r="M228" i="2" s="1"/>
  <c r="L227" i="2"/>
  <c r="M227" i="2" s="1"/>
  <c r="N227" i="2" s="1"/>
  <c r="H227" i="2"/>
  <c r="N226" i="2"/>
  <c r="H226" i="2"/>
  <c r="L226" i="2" s="1"/>
  <c r="M226" i="2" s="1"/>
  <c r="L225" i="2"/>
  <c r="M225" i="2" s="1"/>
  <c r="N225" i="2" s="1"/>
  <c r="H225" i="2"/>
  <c r="N224" i="2"/>
  <c r="H224" i="2"/>
  <c r="L224" i="2" s="1"/>
  <c r="M224" i="2" s="1"/>
  <c r="L223" i="2"/>
  <c r="M223" i="2" s="1"/>
  <c r="N223" i="2" s="1"/>
  <c r="H223" i="2"/>
  <c r="N222" i="2"/>
  <c r="H222" i="2"/>
  <c r="L222" i="2" s="1"/>
  <c r="M222" i="2" s="1"/>
  <c r="L221" i="2"/>
  <c r="M221" i="2" s="1"/>
  <c r="N221" i="2" s="1"/>
  <c r="H221" i="2"/>
  <c r="N220" i="2"/>
  <c r="H220" i="2"/>
  <c r="L220" i="2" s="1"/>
  <c r="M220" i="2" s="1"/>
  <c r="L219" i="2"/>
  <c r="M219" i="2" s="1"/>
  <c r="N219" i="2" s="1"/>
  <c r="H219" i="2"/>
  <c r="N218" i="2"/>
  <c r="H218" i="2"/>
  <c r="L218" i="2" s="1"/>
  <c r="M218" i="2" s="1"/>
  <c r="L217" i="2"/>
  <c r="M217" i="2" s="1"/>
  <c r="N217" i="2" s="1"/>
  <c r="H217" i="2"/>
  <c r="N216" i="2"/>
  <c r="H216" i="2"/>
  <c r="L216" i="2" s="1"/>
  <c r="M216" i="2" s="1"/>
  <c r="L215" i="2"/>
  <c r="M215" i="2" s="1"/>
  <c r="N215" i="2" s="1"/>
  <c r="H215" i="2"/>
  <c r="N214" i="2"/>
  <c r="H214" i="2"/>
  <c r="L214" i="2" s="1"/>
  <c r="M214" i="2" s="1"/>
  <c r="L213" i="2"/>
  <c r="M213" i="2" s="1"/>
  <c r="N213" i="2" s="1"/>
  <c r="H213" i="2"/>
  <c r="N212" i="2"/>
  <c r="H212" i="2"/>
  <c r="L212" i="2" s="1"/>
  <c r="M212" i="2" s="1"/>
  <c r="L211" i="2"/>
  <c r="M211" i="2" s="1"/>
  <c r="N211" i="2" s="1"/>
  <c r="H211" i="2"/>
  <c r="N210" i="2"/>
  <c r="H210" i="2"/>
  <c r="L210" i="2" s="1"/>
  <c r="M210" i="2" s="1"/>
  <c r="M209" i="2"/>
  <c r="N209" i="2" s="1"/>
  <c r="H209" i="2"/>
  <c r="L209" i="2" s="1"/>
  <c r="M208" i="2"/>
  <c r="N208" i="2" s="1"/>
  <c r="H208" i="2"/>
  <c r="L208" i="2" s="1"/>
  <c r="M207" i="2"/>
  <c r="N207" i="2" s="1"/>
  <c r="H207" i="2"/>
  <c r="L207" i="2" s="1"/>
  <c r="M206" i="2"/>
  <c r="N206" i="2" s="1"/>
  <c r="H206" i="2"/>
  <c r="L206" i="2" s="1"/>
  <c r="M205" i="2"/>
  <c r="N205" i="2" s="1"/>
  <c r="H205" i="2"/>
  <c r="L205" i="2" s="1"/>
  <c r="M204" i="2"/>
  <c r="N204" i="2" s="1"/>
  <c r="H204" i="2"/>
  <c r="L204" i="2" s="1"/>
  <c r="M203" i="2"/>
  <c r="N203" i="2" s="1"/>
  <c r="H203" i="2"/>
  <c r="L203" i="2" s="1"/>
  <c r="M202" i="2"/>
  <c r="N202" i="2" s="1"/>
  <c r="H202" i="2"/>
  <c r="L202" i="2" s="1"/>
  <c r="M201" i="2"/>
  <c r="N201" i="2" s="1"/>
  <c r="H201" i="2"/>
  <c r="L201" i="2" s="1"/>
  <c r="M200" i="2"/>
  <c r="N200" i="2" s="1"/>
  <c r="H200" i="2"/>
  <c r="L200" i="2" s="1"/>
  <c r="M199" i="2"/>
  <c r="N199" i="2" s="1"/>
  <c r="H199" i="2"/>
  <c r="L199" i="2" s="1"/>
  <c r="M198" i="2"/>
  <c r="N198" i="2" s="1"/>
  <c r="H198" i="2"/>
  <c r="L198" i="2" s="1"/>
  <c r="M197" i="2"/>
  <c r="N197" i="2" s="1"/>
  <c r="H197" i="2"/>
  <c r="L197" i="2" s="1"/>
  <c r="M196" i="2"/>
  <c r="N196" i="2" s="1"/>
  <c r="H196" i="2"/>
  <c r="L196" i="2" s="1"/>
  <c r="M195" i="2"/>
  <c r="N195" i="2" s="1"/>
  <c r="H195" i="2"/>
  <c r="L195" i="2" s="1"/>
  <c r="M194" i="2"/>
  <c r="N194" i="2" s="1"/>
  <c r="H194" i="2"/>
  <c r="L194" i="2" s="1"/>
  <c r="M193" i="2"/>
  <c r="N193" i="2" s="1"/>
  <c r="H193" i="2"/>
  <c r="L193" i="2" s="1"/>
  <c r="M192" i="2"/>
  <c r="N192" i="2" s="1"/>
  <c r="H192" i="2"/>
  <c r="L192" i="2" s="1"/>
  <c r="M191" i="2"/>
  <c r="N191" i="2" s="1"/>
  <c r="H191" i="2"/>
  <c r="L191" i="2" s="1"/>
  <c r="M190" i="2"/>
  <c r="N190" i="2" s="1"/>
  <c r="H190" i="2"/>
  <c r="L190" i="2" s="1"/>
  <c r="M189" i="2"/>
  <c r="N189" i="2" s="1"/>
  <c r="H189" i="2"/>
  <c r="L189" i="2" s="1"/>
  <c r="M188" i="2"/>
  <c r="N188" i="2" s="1"/>
  <c r="H188" i="2"/>
  <c r="L188" i="2" s="1"/>
  <c r="M187" i="2"/>
  <c r="N187" i="2" s="1"/>
  <c r="H187" i="2"/>
  <c r="L187" i="2" s="1"/>
  <c r="M186" i="2"/>
  <c r="N186" i="2" s="1"/>
  <c r="H186" i="2"/>
  <c r="L186" i="2" s="1"/>
  <c r="M185" i="2"/>
  <c r="N185" i="2" s="1"/>
  <c r="H185" i="2"/>
  <c r="L185" i="2" s="1"/>
  <c r="M184" i="2"/>
  <c r="N184" i="2" s="1"/>
  <c r="H184" i="2"/>
  <c r="L184" i="2" s="1"/>
  <c r="M183" i="2"/>
  <c r="N183" i="2" s="1"/>
  <c r="H183" i="2"/>
  <c r="L183" i="2" s="1"/>
  <c r="M182" i="2"/>
  <c r="N182" i="2" s="1"/>
  <c r="H182" i="2"/>
  <c r="L182" i="2" s="1"/>
  <c r="M181" i="2"/>
  <c r="N181" i="2" s="1"/>
  <c r="H181" i="2"/>
  <c r="L181" i="2" s="1"/>
  <c r="M180" i="2"/>
  <c r="N180" i="2" s="1"/>
  <c r="H180" i="2"/>
  <c r="L180" i="2" s="1"/>
  <c r="M179" i="2"/>
  <c r="N179" i="2" s="1"/>
  <c r="H179" i="2"/>
  <c r="L179" i="2" s="1"/>
  <c r="M178" i="2"/>
  <c r="N178" i="2" s="1"/>
  <c r="H178" i="2"/>
  <c r="L178" i="2" s="1"/>
  <c r="M177" i="2"/>
  <c r="N177" i="2" s="1"/>
  <c r="H177" i="2"/>
  <c r="L177" i="2" s="1"/>
  <c r="M176" i="2"/>
  <c r="N176" i="2" s="1"/>
  <c r="H176" i="2"/>
  <c r="L176" i="2" s="1"/>
  <c r="M175" i="2"/>
  <c r="N175" i="2" s="1"/>
  <c r="H175" i="2"/>
  <c r="L175" i="2" s="1"/>
  <c r="M174" i="2"/>
  <c r="N174" i="2" s="1"/>
  <c r="H174" i="2"/>
  <c r="L174" i="2" s="1"/>
  <c r="M173" i="2"/>
  <c r="N173" i="2" s="1"/>
  <c r="H173" i="2"/>
  <c r="L173" i="2" s="1"/>
  <c r="M172" i="2"/>
  <c r="N172" i="2" s="1"/>
  <c r="H172" i="2"/>
  <c r="L172" i="2" s="1"/>
  <c r="M171" i="2"/>
  <c r="N171" i="2" s="1"/>
  <c r="H171" i="2"/>
  <c r="L171" i="2" s="1"/>
  <c r="M170" i="2"/>
  <c r="N170" i="2" s="1"/>
  <c r="H170" i="2"/>
  <c r="L170" i="2" s="1"/>
  <c r="M169" i="2"/>
  <c r="N169" i="2" s="1"/>
  <c r="H169" i="2"/>
  <c r="L169" i="2" s="1"/>
  <c r="M168" i="2"/>
  <c r="N168" i="2" s="1"/>
  <c r="H168" i="2"/>
  <c r="L168" i="2" s="1"/>
  <c r="M167" i="2"/>
  <c r="N167" i="2" s="1"/>
  <c r="H167" i="2"/>
  <c r="L167" i="2" s="1"/>
  <c r="M166" i="2"/>
  <c r="N166" i="2" s="1"/>
  <c r="H166" i="2"/>
  <c r="L166" i="2" s="1"/>
  <c r="M165" i="2"/>
  <c r="N165" i="2" s="1"/>
  <c r="H165" i="2"/>
  <c r="L165" i="2" s="1"/>
  <c r="M164" i="2"/>
  <c r="N164" i="2" s="1"/>
  <c r="H164" i="2"/>
  <c r="L164" i="2" s="1"/>
  <c r="M163" i="2"/>
  <c r="N163" i="2" s="1"/>
  <c r="H163" i="2"/>
  <c r="L163" i="2" s="1"/>
  <c r="M162" i="2"/>
  <c r="N162" i="2" s="1"/>
  <c r="H162" i="2"/>
  <c r="L162" i="2" s="1"/>
  <c r="M161" i="2"/>
  <c r="N161" i="2" s="1"/>
  <c r="H161" i="2"/>
  <c r="L161" i="2" s="1"/>
  <c r="M160" i="2"/>
  <c r="N160" i="2" s="1"/>
  <c r="H160" i="2"/>
  <c r="L160" i="2" s="1"/>
  <c r="M159" i="2"/>
  <c r="N159" i="2" s="1"/>
  <c r="H159" i="2"/>
  <c r="L159" i="2" s="1"/>
  <c r="M158" i="2"/>
  <c r="N158" i="2" s="1"/>
  <c r="H158" i="2"/>
  <c r="L158" i="2" s="1"/>
  <c r="M157" i="2"/>
  <c r="N157" i="2" s="1"/>
  <c r="H157" i="2"/>
  <c r="L157" i="2" s="1"/>
  <c r="M156" i="2"/>
  <c r="N156" i="2" s="1"/>
  <c r="H156" i="2"/>
  <c r="L156" i="2" s="1"/>
  <c r="M155" i="2"/>
  <c r="N155" i="2" s="1"/>
  <c r="H155" i="2"/>
  <c r="L155" i="2" s="1"/>
  <c r="M154" i="2"/>
  <c r="N154" i="2" s="1"/>
  <c r="H154" i="2"/>
  <c r="L154" i="2" s="1"/>
  <c r="M153" i="2"/>
  <c r="N153" i="2" s="1"/>
  <c r="H153" i="2"/>
  <c r="L153" i="2" s="1"/>
  <c r="M152" i="2"/>
  <c r="N152" i="2" s="1"/>
  <c r="H152" i="2"/>
  <c r="L152" i="2" s="1"/>
  <c r="M151" i="2"/>
  <c r="N151" i="2" s="1"/>
  <c r="H151" i="2"/>
  <c r="L151" i="2" s="1"/>
  <c r="M150" i="2"/>
  <c r="N150" i="2" s="1"/>
  <c r="H150" i="2"/>
  <c r="L150" i="2" s="1"/>
  <c r="M149" i="2"/>
  <c r="N149" i="2" s="1"/>
  <c r="H149" i="2"/>
  <c r="L149" i="2" s="1"/>
  <c r="M148" i="2"/>
  <c r="N148" i="2" s="1"/>
  <c r="H148" i="2"/>
  <c r="L148" i="2" s="1"/>
  <c r="M147" i="2"/>
  <c r="N147" i="2" s="1"/>
  <c r="H147" i="2"/>
  <c r="L147" i="2" s="1"/>
  <c r="M146" i="2"/>
  <c r="N146" i="2" s="1"/>
  <c r="H146" i="2"/>
  <c r="L146" i="2" s="1"/>
  <c r="M145" i="2"/>
  <c r="N145" i="2" s="1"/>
  <c r="H145" i="2"/>
  <c r="L145" i="2" s="1"/>
  <c r="M144" i="2"/>
  <c r="N144" i="2" s="1"/>
  <c r="H144" i="2"/>
  <c r="L144" i="2" s="1"/>
  <c r="M143" i="2"/>
  <c r="N143" i="2" s="1"/>
  <c r="H143" i="2"/>
  <c r="L143" i="2" s="1"/>
  <c r="M142" i="2"/>
  <c r="N142" i="2" s="1"/>
  <c r="H142" i="2"/>
  <c r="L142" i="2" s="1"/>
  <c r="M141" i="2"/>
  <c r="N141" i="2" s="1"/>
  <c r="H141" i="2"/>
  <c r="L141" i="2" s="1"/>
  <c r="M140" i="2"/>
  <c r="N140" i="2" s="1"/>
  <c r="H140" i="2"/>
  <c r="L140" i="2" s="1"/>
  <c r="M139" i="2"/>
  <c r="N139" i="2" s="1"/>
  <c r="H139" i="2"/>
  <c r="L139" i="2" s="1"/>
  <c r="M138" i="2"/>
  <c r="N138" i="2" s="1"/>
  <c r="H138" i="2"/>
  <c r="L138" i="2" s="1"/>
  <c r="M137" i="2"/>
  <c r="N137" i="2" s="1"/>
  <c r="H137" i="2"/>
  <c r="L137" i="2" s="1"/>
  <c r="M136" i="2"/>
  <c r="N136" i="2" s="1"/>
  <c r="H136" i="2"/>
  <c r="L136" i="2" s="1"/>
  <c r="M135" i="2"/>
  <c r="N135" i="2" s="1"/>
  <c r="H135" i="2"/>
  <c r="L135" i="2" s="1"/>
  <c r="M134" i="2"/>
  <c r="N134" i="2" s="1"/>
  <c r="H134" i="2"/>
  <c r="L134" i="2" s="1"/>
  <c r="M133" i="2"/>
  <c r="N133" i="2" s="1"/>
  <c r="H133" i="2"/>
  <c r="L133" i="2" s="1"/>
  <c r="M132" i="2"/>
  <c r="N132" i="2" s="1"/>
  <c r="H132" i="2"/>
  <c r="L132" i="2" s="1"/>
  <c r="M131" i="2"/>
  <c r="N131" i="2" s="1"/>
  <c r="H131" i="2"/>
  <c r="L131" i="2" s="1"/>
  <c r="M130" i="2"/>
  <c r="N130" i="2" s="1"/>
  <c r="H130" i="2"/>
  <c r="L130" i="2" s="1"/>
  <c r="M129" i="2"/>
  <c r="N129" i="2" s="1"/>
  <c r="H129" i="2"/>
  <c r="L129" i="2" s="1"/>
  <c r="M128" i="2"/>
  <c r="N128" i="2" s="1"/>
  <c r="H128" i="2"/>
  <c r="L128" i="2" s="1"/>
  <c r="M127" i="2"/>
  <c r="N127" i="2" s="1"/>
  <c r="H127" i="2"/>
  <c r="L127" i="2" s="1"/>
  <c r="M126" i="2"/>
  <c r="N126" i="2" s="1"/>
  <c r="H126" i="2"/>
  <c r="L126" i="2" s="1"/>
  <c r="M125" i="2"/>
  <c r="N125" i="2" s="1"/>
  <c r="H125" i="2"/>
  <c r="L125" i="2" s="1"/>
  <c r="M124" i="2"/>
  <c r="N124" i="2" s="1"/>
  <c r="H124" i="2"/>
  <c r="L124" i="2" s="1"/>
  <c r="M123" i="2"/>
  <c r="N123" i="2" s="1"/>
  <c r="H123" i="2"/>
  <c r="L123" i="2" s="1"/>
  <c r="M122" i="2"/>
  <c r="N122" i="2" s="1"/>
  <c r="H122" i="2"/>
  <c r="L122" i="2" s="1"/>
  <c r="M121" i="2"/>
  <c r="N121" i="2" s="1"/>
  <c r="H121" i="2"/>
  <c r="L121" i="2" s="1"/>
  <c r="M120" i="2"/>
  <c r="N120" i="2" s="1"/>
  <c r="H120" i="2"/>
  <c r="L120" i="2" s="1"/>
  <c r="M119" i="2"/>
  <c r="N119" i="2" s="1"/>
  <c r="H119" i="2"/>
  <c r="L119" i="2" s="1"/>
  <c r="M118" i="2"/>
  <c r="N118" i="2" s="1"/>
  <c r="H118" i="2"/>
  <c r="L118" i="2" s="1"/>
  <c r="M117" i="2"/>
  <c r="N117" i="2" s="1"/>
  <c r="H117" i="2"/>
  <c r="L117" i="2" s="1"/>
  <c r="M116" i="2"/>
  <c r="N116" i="2" s="1"/>
  <c r="H116" i="2"/>
  <c r="L116" i="2" s="1"/>
  <c r="M115" i="2"/>
  <c r="N115" i="2" s="1"/>
  <c r="H115" i="2"/>
  <c r="L115" i="2" s="1"/>
  <c r="M114" i="2"/>
  <c r="N114" i="2" s="1"/>
  <c r="H114" i="2"/>
  <c r="L114" i="2" s="1"/>
  <c r="M113" i="2"/>
  <c r="N113" i="2" s="1"/>
  <c r="H113" i="2"/>
  <c r="L113" i="2" s="1"/>
  <c r="M112" i="2"/>
  <c r="N112" i="2" s="1"/>
  <c r="H112" i="2"/>
  <c r="L112" i="2" s="1"/>
  <c r="M111" i="2"/>
  <c r="N111" i="2" s="1"/>
  <c r="H111" i="2"/>
  <c r="L111" i="2" s="1"/>
  <c r="M110" i="2"/>
  <c r="N110" i="2" s="1"/>
  <c r="H110" i="2"/>
  <c r="L110" i="2" s="1"/>
  <c r="M109" i="2"/>
  <c r="N109" i="2" s="1"/>
  <c r="H109" i="2"/>
  <c r="L109" i="2" s="1"/>
  <c r="M108" i="2"/>
  <c r="N108" i="2" s="1"/>
  <c r="H108" i="2"/>
  <c r="L108" i="2" s="1"/>
  <c r="M107" i="2"/>
  <c r="N107" i="2" s="1"/>
  <c r="H107" i="2"/>
  <c r="L107" i="2" s="1"/>
  <c r="M106" i="2"/>
  <c r="N106" i="2" s="1"/>
  <c r="H106" i="2"/>
  <c r="L106" i="2" s="1"/>
  <c r="M105" i="2"/>
  <c r="N105" i="2" s="1"/>
  <c r="H105" i="2"/>
  <c r="L105" i="2" s="1"/>
  <c r="M104" i="2"/>
  <c r="N104" i="2" s="1"/>
  <c r="H104" i="2"/>
  <c r="L104" i="2" s="1"/>
  <c r="M103" i="2"/>
  <c r="N103" i="2" s="1"/>
  <c r="H103" i="2"/>
  <c r="L103" i="2" s="1"/>
  <c r="M102" i="2"/>
  <c r="N102" i="2" s="1"/>
  <c r="H102" i="2"/>
  <c r="L102" i="2" s="1"/>
  <c r="H101" i="2"/>
  <c r="L101" i="2" s="1"/>
  <c r="M101" i="2" s="1"/>
  <c r="N101" i="2" s="1"/>
  <c r="M100" i="2"/>
  <c r="N100" i="2" s="1"/>
  <c r="H100" i="2"/>
  <c r="L100" i="2" s="1"/>
  <c r="H99" i="2"/>
  <c r="L99" i="2" s="1"/>
  <c r="M99" i="2" s="1"/>
  <c r="N99" i="2" s="1"/>
  <c r="M98" i="2"/>
  <c r="N98" i="2" s="1"/>
  <c r="H98" i="2"/>
  <c r="L98" i="2" s="1"/>
  <c r="H97" i="2"/>
  <c r="L97" i="2" s="1"/>
  <c r="M97" i="2" s="1"/>
  <c r="N97" i="2" s="1"/>
  <c r="M96" i="2"/>
  <c r="N96" i="2" s="1"/>
  <c r="H96" i="2"/>
  <c r="L96" i="2" s="1"/>
  <c r="H95" i="2"/>
  <c r="L95" i="2" s="1"/>
  <c r="M95" i="2" s="1"/>
  <c r="N95" i="2" s="1"/>
  <c r="M94" i="2"/>
  <c r="N94" i="2" s="1"/>
  <c r="H94" i="2"/>
  <c r="L94" i="2" s="1"/>
  <c r="H93" i="2"/>
  <c r="L93" i="2" s="1"/>
  <c r="M93" i="2" s="1"/>
  <c r="N93" i="2" s="1"/>
  <c r="M92" i="2"/>
  <c r="N92" i="2" s="1"/>
  <c r="H92" i="2"/>
  <c r="L92" i="2" s="1"/>
  <c r="H91" i="2"/>
  <c r="L91" i="2" s="1"/>
  <c r="M91" i="2" s="1"/>
  <c r="N91" i="2" s="1"/>
  <c r="M90" i="2"/>
  <c r="N90" i="2" s="1"/>
  <c r="H90" i="2"/>
  <c r="L90" i="2" s="1"/>
  <c r="H89" i="2"/>
  <c r="L89" i="2" s="1"/>
  <c r="M89" i="2" s="1"/>
  <c r="N89" i="2" s="1"/>
  <c r="H88" i="2"/>
  <c r="L88" i="2" s="1"/>
  <c r="M88" i="2" s="1"/>
  <c r="N88" i="2" s="1"/>
  <c r="H87" i="2"/>
  <c r="L87" i="2" s="1"/>
  <c r="M87" i="2" s="1"/>
  <c r="N87" i="2" s="1"/>
  <c r="H86" i="2"/>
  <c r="L86" i="2" s="1"/>
  <c r="M86" i="2" s="1"/>
  <c r="N86" i="2" s="1"/>
  <c r="H85" i="2"/>
  <c r="L85" i="2" s="1"/>
  <c r="M85" i="2" s="1"/>
  <c r="N85" i="2" s="1"/>
  <c r="H84" i="2"/>
  <c r="L84" i="2" s="1"/>
  <c r="M84" i="2" s="1"/>
  <c r="N84" i="2" s="1"/>
  <c r="H83" i="2"/>
  <c r="L83" i="2" s="1"/>
  <c r="M83" i="2" s="1"/>
  <c r="N83" i="2" s="1"/>
  <c r="H82" i="2"/>
  <c r="L82" i="2" s="1"/>
  <c r="M82" i="2" s="1"/>
  <c r="N82" i="2" s="1"/>
  <c r="H81" i="2"/>
  <c r="L81" i="2" s="1"/>
  <c r="M81" i="2" s="1"/>
  <c r="N81" i="2" s="1"/>
  <c r="H80" i="2"/>
  <c r="L80" i="2" s="1"/>
  <c r="M80" i="2" s="1"/>
  <c r="N80" i="2" s="1"/>
  <c r="H79" i="2"/>
  <c r="L79" i="2" s="1"/>
  <c r="M79" i="2" s="1"/>
  <c r="N79" i="2" s="1"/>
  <c r="H78" i="2"/>
  <c r="L78" i="2" s="1"/>
  <c r="M78" i="2" s="1"/>
  <c r="N78" i="2" s="1"/>
  <c r="H77" i="2"/>
  <c r="L77" i="2" s="1"/>
  <c r="M77" i="2" s="1"/>
  <c r="N77" i="2" s="1"/>
  <c r="H76" i="2"/>
  <c r="L76" i="2" s="1"/>
  <c r="M76" i="2" s="1"/>
  <c r="N76" i="2" s="1"/>
  <c r="H75" i="2"/>
  <c r="L75" i="2" s="1"/>
  <c r="M75" i="2" s="1"/>
  <c r="N75" i="2" s="1"/>
  <c r="H74" i="2"/>
  <c r="L74" i="2" s="1"/>
  <c r="M74" i="2" s="1"/>
  <c r="N74" i="2" s="1"/>
  <c r="H73" i="2"/>
  <c r="L73" i="2" s="1"/>
  <c r="M73" i="2" s="1"/>
  <c r="N73" i="2" s="1"/>
  <c r="H72" i="2"/>
  <c r="L72" i="2" s="1"/>
  <c r="M72" i="2" s="1"/>
  <c r="N72" i="2" s="1"/>
  <c r="H71" i="2"/>
  <c r="L71" i="2" s="1"/>
  <c r="M71" i="2" s="1"/>
  <c r="N71" i="2" s="1"/>
  <c r="H70" i="2"/>
  <c r="L70" i="2" s="1"/>
  <c r="M70" i="2" s="1"/>
  <c r="N70" i="2" s="1"/>
  <c r="H69" i="2"/>
  <c r="L69" i="2" s="1"/>
  <c r="M69" i="2" s="1"/>
  <c r="N69" i="2" s="1"/>
  <c r="H68" i="2"/>
  <c r="L68" i="2" s="1"/>
  <c r="M68" i="2" s="1"/>
  <c r="N68" i="2" s="1"/>
  <c r="H67" i="2"/>
  <c r="L67" i="2" s="1"/>
  <c r="M67" i="2" s="1"/>
  <c r="N67" i="2" s="1"/>
  <c r="H66" i="2"/>
  <c r="L66" i="2" s="1"/>
  <c r="M66" i="2" s="1"/>
  <c r="N66" i="2" s="1"/>
  <c r="H65" i="2"/>
  <c r="L65" i="2" s="1"/>
  <c r="M65" i="2" s="1"/>
  <c r="N65" i="2" s="1"/>
  <c r="H64" i="2"/>
  <c r="L64" i="2" s="1"/>
  <c r="M64" i="2" s="1"/>
  <c r="N64" i="2" s="1"/>
  <c r="H63" i="2"/>
  <c r="L63" i="2" s="1"/>
  <c r="M63" i="2" s="1"/>
  <c r="N63" i="2" s="1"/>
  <c r="H62" i="2"/>
  <c r="L62" i="2" s="1"/>
  <c r="M62" i="2" s="1"/>
  <c r="N62" i="2" s="1"/>
  <c r="H61" i="2"/>
  <c r="L61" i="2" s="1"/>
  <c r="M61" i="2" s="1"/>
  <c r="N61" i="2" s="1"/>
  <c r="H60" i="2"/>
  <c r="L60" i="2" s="1"/>
  <c r="M60" i="2" s="1"/>
  <c r="N60" i="2" s="1"/>
  <c r="H59" i="2"/>
  <c r="L59" i="2" s="1"/>
  <c r="M59" i="2" s="1"/>
  <c r="N59" i="2" s="1"/>
  <c r="H58" i="2"/>
  <c r="L58" i="2" s="1"/>
  <c r="M58" i="2" s="1"/>
  <c r="N58" i="2" s="1"/>
  <c r="H57" i="2"/>
  <c r="L57" i="2" s="1"/>
  <c r="M57" i="2" s="1"/>
  <c r="N57" i="2" s="1"/>
  <c r="H56" i="2"/>
  <c r="L56" i="2" s="1"/>
  <c r="M56" i="2" s="1"/>
  <c r="N56" i="2" s="1"/>
  <c r="H55" i="2"/>
  <c r="L55" i="2" s="1"/>
  <c r="M55" i="2" s="1"/>
  <c r="N55" i="2" s="1"/>
  <c r="H54" i="2"/>
  <c r="L54" i="2" s="1"/>
  <c r="M54" i="2" s="1"/>
  <c r="N54" i="2" s="1"/>
  <c r="H53" i="2"/>
  <c r="G52" i="2"/>
  <c r="E52" i="2"/>
  <c r="D52" i="2"/>
  <c r="H50" i="2"/>
  <c r="L50" i="2" s="1"/>
  <c r="M50" i="2" s="1"/>
  <c r="F50" i="2"/>
  <c r="N50" i="2" s="1"/>
  <c r="F49" i="2"/>
  <c r="H48" i="2"/>
  <c r="L48" i="2" s="1"/>
  <c r="M48" i="2" s="1"/>
  <c r="F48" i="2"/>
  <c r="F47" i="2"/>
  <c r="H47" i="2" s="1"/>
  <c r="L47" i="2" s="1"/>
  <c r="M47" i="2" s="1"/>
  <c r="H46" i="2"/>
  <c r="L46" i="2" s="1"/>
  <c r="M46" i="2" s="1"/>
  <c r="F46" i="2"/>
  <c r="F45" i="2"/>
  <c r="H44" i="2"/>
  <c r="L44" i="2" s="1"/>
  <c r="M44" i="2" s="1"/>
  <c r="F44" i="2"/>
  <c r="N44" i="2" s="1"/>
  <c r="F43" i="2"/>
  <c r="H43" i="2" s="1"/>
  <c r="L43" i="2" s="1"/>
  <c r="M43" i="2" s="1"/>
  <c r="H42" i="2"/>
  <c r="L42" i="2" s="1"/>
  <c r="M42" i="2" s="1"/>
  <c r="F42" i="2"/>
  <c r="N42" i="2" s="1"/>
  <c r="F41" i="2"/>
  <c r="H41" i="2" s="1"/>
  <c r="L41" i="2" s="1"/>
  <c r="M41" i="2" s="1"/>
  <c r="H40" i="2"/>
  <c r="L40" i="2" s="1"/>
  <c r="M40" i="2" s="1"/>
  <c r="F40" i="2"/>
  <c r="F39" i="2"/>
  <c r="H39" i="2" s="1"/>
  <c r="L39" i="2" s="1"/>
  <c r="M39" i="2" s="1"/>
  <c r="H38" i="2"/>
  <c r="L38" i="2" s="1"/>
  <c r="M38" i="2" s="1"/>
  <c r="F38" i="2"/>
  <c r="F37" i="2"/>
  <c r="H37" i="2" s="1"/>
  <c r="L37" i="2" s="1"/>
  <c r="M37" i="2" s="1"/>
  <c r="H36" i="2"/>
  <c r="L36" i="2" s="1"/>
  <c r="M36" i="2" s="1"/>
  <c r="F36" i="2"/>
  <c r="N36" i="2" s="1"/>
  <c r="F35" i="2"/>
  <c r="H35" i="2" s="1"/>
  <c r="L35" i="2" s="1"/>
  <c r="M35" i="2" s="1"/>
  <c r="H34" i="2"/>
  <c r="L34" i="2" s="1"/>
  <c r="M34" i="2" s="1"/>
  <c r="F34" i="2"/>
  <c r="N34" i="2" s="1"/>
  <c r="F33" i="2"/>
  <c r="H33" i="2" s="1"/>
  <c r="L33" i="2" s="1"/>
  <c r="M33" i="2" s="1"/>
  <c r="H32" i="2"/>
  <c r="L32" i="2" s="1"/>
  <c r="M32" i="2" s="1"/>
  <c r="F32" i="2"/>
  <c r="F31" i="2"/>
  <c r="H31" i="2" s="1"/>
  <c r="L31" i="2" s="1"/>
  <c r="M31" i="2" s="1"/>
  <c r="H30" i="2"/>
  <c r="L30" i="2" s="1"/>
  <c r="M30" i="2" s="1"/>
  <c r="F30" i="2"/>
  <c r="F29" i="2"/>
  <c r="H29" i="2" s="1"/>
  <c r="L29" i="2" s="1"/>
  <c r="M29" i="2" s="1"/>
  <c r="H28" i="2"/>
  <c r="L28" i="2" s="1"/>
  <c r="M28" i="2" s="1"/>
  <c r="F28" i="2"/>
  <c r="N28" i="2" s="1"/>
  <c r="F27" i="2"/>
  <c r="H27" i="2" s="1"/>
  <c r="L27" i="2" s="1"/>
  <c r="M27" i="2" s="1"/>
  <c r="H26" i="2"/>
  <c r="L26" i="2" s="1"/>
  <c r="M26" i="2" s="1"/>
  <c r="F26" i="2"/>
  <c r="N26" i="2" s="1"/>
  <c r="F25" i="2"/>
  <c r="H25" i="2" s="1"/>
  <c r="L25" i="2" s="1"/>
  <c r="M25" i="2" s="1"/>
  <c r="H24" i="2"/>
  <c r="L24" i="2" s="1"/>
  <c r="M24" i="2" s="1"/>
  <c r="F24" i="2"/>
  <c r="F23" i="2"/>
  <c r="H23" i="2" s="1"/>
  <c r="L23" i="2" s="1"/>
  <c r="M23" i="2" s="1"/>
  <c r="H22" i="2"/>
  <c r="L22" i="2" s="1"/>
  <c r="M22" i="2" s="1"/>
  <c r="F22" i="2"/>
  <c r="F21" i="2"/>
  <c r="H21" i="2" s="1"/>
  <c r="L21" i="2" s="1"/>
  <c r="M21" i="2" s="1"/>
  <c r="H20" i="2"/>
  <c r="L20" i="2" s="1"/>
  <c r="M20" i="2" s="1"/>
  <c r="F20" i="2"/>
  <c r="N20" i="2" s="1"/>
  <c r="F19" i="2"/>
  <c r="H19" i="2" s="1"/>
  <c r="L19" i="2" s="1"/>
  <c r="M19" i="2" s="1"/>
  <c r="H18" i="2"/>
  <c r="L18" i="2" s="1"/>
  <c r="M18" i="2" s="1"/>
  <c r="F18" i="2"/>
  <c r="N18" i="2" s="1"/>
  <c r="F17" i="2"/>
  <c r="H17" i="2" s="1"/>
  <c r="L17" i="2" s="1"/>
  <c r="M17" i="2" s="1"/>
  <c r="H16" i="2"/>
  <c r="L16" i="2" s="1"/>
  <c r="M16" i="2" s="1"/>
  <c r="F16" i="2"/>
  <c r="F15" i="2"/>
  <c r="H15" i="2" s="1"/>
  <c r="L15" i="2" s="1"/>
  <c r="M15" i="2" s="1"/>
  <c r="H14" i="2"/>
  <c r="L14" i="2" s="1"/>
  <c r="M14" i="2" s="1"/>
  <c r="F14" i="2"/>
  <c r="F13" i="2"/>
  <c r="H12" i="2"/>
  <c r="L12" i="2" s="1"/>
  <c r="M12" i="2" s="1"/>
  <c r="F12" i="2"/>
  <c r="N12" i="2" s="1"/>
  <c r="F11" i="2"/>
  <c r="H11" i="2" s="1"/>
  <c r="L11" i="2" s="1"/>
  <c r="M11" i="2" s="1"/>
  <c r="H10" i="2"/>
  <c r="L10" i="2" s="1"/>
  <c r="M10" i="2" s="1"/>
  <c r="F10" i="2"/>
  <c r="N10" i="2" s="1"/>
  <c r="F9" i="2"/>
  <c r="H8" i="2"/>
  <c r="L8" i="2" s="1"/>
  <c r="M8" i="2" s="1"/>
  <c r="F8" i="2"/>
  <c r="F7" i="2"/>
  <c r="H7" i="2" s="1"/>
  <c r="L7" i="2" s="1"/>
  <c r="M7" i="2" s="1"/>
  <c r="H6" i="2"/>
  <c r="L6" i="2" s="1"/>
  <c r="M6" i="2" s="1"/>
  <c r="F6" i="2"/>
  <c r="F5" i="2"/>
  <c r="H5" i="2" s="1"/>
  <c r="P68" i="1"/>
  <c r="M67" i="1"/>
  <c r="L67" i="1"/>
  <c r="G67" i="1"/>
  <c r="F67" i="1"/>
  <c r="E67" i="1"/>
  <c r="D67" i="1"/>
  <c r="N66" i="1"/>
  <c r="N67" i="1" s="1"/>
  <c r="H66" i="1"/>
  <c r="N65" i="1"/>
  <c r="H65" i="1"/>
  <c r="H67" i="1" s="1"/>
  <c r="M64" i="1"/>
  <c r="M68" i="1" s="1"/>
  <c r="L64" i="1"/>
  <c r="L68" i="1" s="1"/>
  <c r="G64" i="1"/>
  <c r="G68" i="1" s="1"/>
  <c r="D64" i="1"/>
  <c r="D68" i="1" s="1"/>
  <c r="F63" i="1"/>
  <c r="N63" i="1" s="1"/>
  <c r="E63" i="1"/>
  <c r="E62" i="1"/>
  <c r="E64" i="1" s="1"/>
  <c r="E68" i="1" s="1"/>
  <c r="H61" i="1"/>
  <c r="H64" i="1" s="1"/>
  <c r="H68" i="1" s="1"/>
  <c r="F61" i="1"/>
  <c r="N61" i="1" s="1"/>
  <c r="P53" i="1"/>
  <c r="E53" i="1"/>
  <c r="H52" i="1"/>
  <c r="G52" i="1"/>
  <c r="F52" i="1"/>
  <c r="F53" i="1" s="1"/>
  <c r="E52" i="1"/>
  <c r="D52" i="1"/>
  <c r="D53" i="1" s="1"/>
  <c r="C52" i="1"/>
  <c r="L50" i="1"/>
  <c r="M50" i="1" s="1"/>
  <c r="N50" i="1" s="1"/>
  <c r="H50" i="1"/>
  <c r="L49" i="1"/>
  <c r="M49" i="1" s="1"/>
  <c r="N49" i="1" s="1"/>
  <c r="H49" i="1"/>
  <c r="L48" i="1"/>
  <c r="M48" i="1" s="1"/>
  <c r="N48" i="1" s="1"/>
  <c r="H48" i="1"/>
  <c r="L47" i="1"/>
  <c r="M47" i="1" s="1"/>
  <c r="N47" i="1" s="1"/>
  <c r="H47" i="1"/>
  <c r="L46" i="1"/>
  <c r="M46" i="1" s="1"/>
  <c r="N46" i="1" s="1"/>
  <c r="H46" i="1"/>
  <c r="L45" i="1"/>
  <c r="M45" i="1" s="1"/>
  <c r="N45" i="1" s="1"/>
  <c r="H45" i="1"/>
  <c r="L44" i="1"/>
  <c r="M44" i="1" s="1"/>
  <c r="N44" i="1" s="1"/>
  <c r="H44" i="1"/>
  <c r="L43" i="1"/>
  <c r="M43" i="1" s="1"/>
  <c r="N43" i="1" s="1"/>
  <c r="H43" i="1"/>
  <c r="L42" i="1"/>
  <c r="M42" i="1" s="1"/>
  <c r="N42" i="1" s="1"/>
  <c r="H42" i="1"/>
  <c r="L41" i="1"/>
  <c r="L52" i="1" s="1"/>
  <c r="H41" i="1"/>
  <c r="G40" i="1"/>
  <c r="G53" i="1" s="1"/>
  <c r="F40" i="1"/>
  <c r="E40" i="1"/>
  <c r="D40" i="1"/>
  <c r="C40" i="1"/>
  <c r="C53" i="1" s="1"/>
  <c r="H39" i="1"/>
  <c r="L39" i="1" s="1"/>
  <c r="M39" i="1" s="1"/>
  <c r="N39" i="1" s="1"/>
  <c r="H38" i="1"/>
  <c r="L38" i="1" s="1"/>
  <c r="M38" i="1" s="1"/>
  <c r="N38" i="1" s="1"/>
  <c r="H37" i="1"/>
  <c r="L37" i="1" s="1"/>
  <c r="M37" i="1" s="1"/>
  <c r="N37" i="1" s="1"/>
  <c r="H36" i="1"/>
  <c r="L36" i="1" s="1"/>
  <c r="M36" i="1" s="1"/>
  <c r="N36" i="1" s="1"/>
  <c r="H35" i="1"/>
  <c r="L35" i="1" s="1"/>
  <c r="M35" i="1" s="1"/>
  <c r="N35" i="1" s="1"/>
  <c r="H34" i="1"/>
  <c r="L34" i="1" s="1"/>
  <c r="M34" i="1" s="1"/>
  <c r="N34" i="1" s="1"/>
  <c r="H33" i="1"/>
  <c r="L33" i="1" s="1"/>
  <c r="M33" i="1" s="1"/>
  <c r="N33" i="1" s="1"/>
  <c r="H32" i="1"/>
  <c r="L32" i="1" s="1"/>
  <c r="M32" i="1" s="1"/>
  <c r="N32" i="1" s="1"/>
  <c r="H31" i="1"/>
  <c r="L31" i="1" s="1"/>
  <c r="M31" i="1" s="1"/>
  <c r="N31" i="1" s="1"/>
  <c r="H30" i="1"/>
  <c r="L30" i="1" s="1"/>
  <c r="M30" i="1" s="1"/>
  <c r="N30" i="1" s="1"/>
  <c r="H29" i="1"/>
  <c r="L29" i="1" s="1"/>
  <c r="M29" i="1" s="1"/>
  <c r="N29" i="1" s="1"/>
  <c r="H28" i="1"/>
  <c r="L28" i="1" s="1"/>
  <c r="M28" i="1" s="1"/>
  <c r="N28" i="1" s="1"/>
  <c r="H27" i="1"/>
  <c r="L27" i="1" s="1"/>
  <c r="M27" i="1" s="1"/>
  <c r="N27" i="1" s="1"/>
  <c r="H26" i="1"/>
  <c r="L26" i="1" s="1"/>
  <c r="M26" i="1" s="1"/>
  <c r="N26" i="1" s="1"/>
  <c r="H25" i="1"/>
  <c r="L25" i="1" s="1"/>
  <c r="M25" i="1" s="1"/>
  <c r="N25" i="1" s="1"/>
  <c r="H24" i="1"/>
  <c r="L24" i="1" s="1"/>
  <c r="M24" i="1" s="1"/>
  <c r="N24" i="1" s="1"/>
  <c r="H23" i="1"/>
  <c r="L23" i="1" s="1"/>
  <c r="M23" i="1" s="1"/>
  <c r="N23" i="1" s="1"/>
  <c r="H22" i="1"/>
  <c r="L22" i="1" s="1"/>
  <c r="M22" i="1" s="1"/>
  <c r="N22" i="1" s="1"/>
  <c r="H21" i="1"/>
  <c r="L21" i="1" s="1"/>
  <c r="M21" i="1" s="1"/>
  <c r="N21" i="1" s="1"/>
  <c r="H20" i="1"/>
  <c r="L20" i="1" s="1"/>
  <c r="M20" i="1" s="1"/>
  <c r="N20" i="1" s="1"/>
  <c r="H19" i="1"/>
  <c r="L19" i="1" s="1"/>
  <c r="M19" i="1" s="1"/>
  <c r="N19" i="1" s="1"/>
  <c r="H18" i="1"/>
  <c r="L18" i="1" s="1"/>
  <c r="M18" i="1" s="1"/>
  <c r="N18" i="1" s="1"/>
  <c r="H17" i="1"/>
  <c r="L17" i="1" s="1"/>
  <c r="M17" i="1" s="1"/>
  <c r="N17" i="1" s="1"/>
  <c r="H16" i="1"/>
  <c r="L16" i="1" s="1"/>
  <c r="M16" i="1" s="1"/>
  <c r="N16" i="1" s="1"/>
  <c r="H15" i="1"/>
  <c r="L15" i="1" s="1"/>
  <c r="M15" i="1" s="1"/>
  <c r="N15" i="1" s="1"/>
  <c r="H14" i="1"/>
  <c r="L14" i="1" s="1"/>
  <c r="M14" i="1" s="1"/>
  <c r="N14" i="1" s="1"/>
  <c r="H13" i="1"/>
  <c r="L13" i="1" s="1"/>
  <c r="M13" i="1" s="1"/>
  <c r="N13" i="1" s="1"/>
  <c r="H12" i="1"/>
  <c r="L12" i="1" s="1"/>
  <c r="M12" i="1" s="1"/>
  <c r="N12" i="1" s="1"/>
  <c r="H11" i="1"/>
  <c r="L11" i="1" s="1"/>
  <c r="M11" i="1" s="1"/>
  <c r="N11" i="1" s="1"/>
  <c r="H10" i="1"/>
  <c r="L10" i="1" s="1"/>
  <c r="M10" i="1" s="1"/>
  <c r="N10" i="1" s="1"/>
  <c r="H9" i="1"/>
  <c r="H40" i="1" s="1"/>
  <c r="G8" i="1"/>
  <c r="F8" i="1"/>
  <c r="E8" i="1"/>
  <c r="D8" i="1"/>
  <c r="H7" i="1"/>
  <c r="L7" i="1" s="1"/>
  <c r="M7" i="1" s="1"/>
  <c r="N7" i="1" s="1"/>
  <c r="H6" i="1"/>
  <c r="H8" i="1" s="1"/>
  <c r="H53" i="1" l="1"/>
  <c r="N6" i="2"/>
  <c r="N14" i="2"/>
  <c r="N22" i="2"/>
  <c r="N30" i="2"/>
  <c r="N38" i="2"/>
  <c r="N46" i="2"/>
  <c r="L5" i="2"/>
  <c r="N8" i="2"/>
  <c r="N16" i="2"/>
  <c r="N24" i="2"/>
  <c r="N32" i="2"/>
  <c r="N40" i="2"/>
  <c r="N48" i="2"/>
  <c r="N17" i="2"/>
  <c r="N21" i="2"/>
  <c r="N25" i="2"/>
  <c r="N29" i="2"/>
  <c r="N33" i="2"/>
  <c r="N37" i="2"/>
  <c r="N41" i="2"/>
  <c r="F52" i="2"/>
  <c r="L6" i="1"/>
  <c r="L9" i="1"/>
  <c r="F62" i="1"/>
  <c r="H9" i="2"/>
  <c r="L9" i="2" s="1"/>
  <c r="M9" i="2" s="1"/>
  <c r="N9" i="2" s="1"/>
  <c r="H13" i="2"/>
  <c r="L13" i="2" s="1"/>
  <c r="M13" i="2" s="1"/>
  <c r="N13" i="2" s="1"/>
  <c r="H45" i="2"/>
  <c r="L45" i="2" s="1"/>
  <c r="M45" i="2" s="1"/>
  <c r="N45" i="2" s="1"/>
  <c r="H49" i="2"/>
  <c r="L49" i="2" s="1"/>
  <c r="M49" i="2" s="1"/>
  <c r="N49" i="2" s="1"/>
  <c r="N7" i="2"/>
  <c r="N11" i="2"/>
  <c r="N15" i="2"/>
  <c r="N19" i="2"/>
  <c r="N23" i="2"/>
  <c r="N27" i="2"/>
  <c r="N31" i="2"/>
  <c r="N35" i="2"/>
  <c r="N39" i="2"/>
  <c r="N43" i="2"/>
  <c r="N47" i="2"/>
  <c r="H371" i="2"/>
  <c r="D560" i="2"/>
  <c r="M41" i="1"/>
  <c r="L53" i="2"/>
  <c r="M555" i="2"/>
  <c r="N372" i="2"/>
  <c r="L557" i="2"/>
  <c r="M557" i="2" s="1"/>
  <c r="N557" i="2" s="1"/>
  <c r="H559" i="2"/>
  <c r="L555" i="2"/>
  <c r="H541" i="2"/>
  <c r="L541" i="2" s="1"/>
  <c r="M541" i="2" s="1"/>
  <c r="N541" i="2"/>
  <c r="N550" i="2"/>
  <c r="F555" i="2"/>
  <c r="F560" i="2" s="1"/>
  <c r="N544" i="2"/>
  <c r="N546" i="2"/>
  <c r="E347" i="3"/>
  <c r="E348" i="3" s="1"/>
  <c r="H348" i="3" s="1"/>
  <c r="K89" i="4"/>
  <c r="L57" i="4"/>
  <c r="E560" i="2"/>
  <c r="H555" i="2"/>
  <c r="N540" i="2"/>
  <c r="N542" i="2"/>
  <c r="N545" i="2"/>
  <c r="N558" i="2"/>
  <c r="G560" i="2"/>
  <c r="N556" i="2"/>
  <c r="G46" i="4"/>
  <c r="K46" i="4" s="1"/>
  <c r="L46" i="4" s="1"/>
  <c r="M46" i="4" s="1"/>
  <c r="E56" i="4"/>
  <c r="M52" i="4"/>
  <c r="M81" i="4"/>
  <c r="M86" i="4"/>
  <c r="N539" i="2"/>
  <c r="N543" i="2"/>
  <c r="N547" i="2"/>
  <c r="N551" i="2"/>
  <c r="M85" i="4"/>
  <c r="H535" i="2"/>
  <c r="L535" i="2" s="1"/>
  <c r="M535" i="2" s="1"/>
  <c r="N535" i="2" s="1"/>
  <c r="K6" i="4"/>
  <c r="M49" i="4"/>
  <c r="M54" i="4"/>
  <c r="M78" i="4"/>
  <c r="M83" i="4"/>
  <c r="G48" i="4"/>
  <c r="K48" i="4" s="1"/>
  <c r="L48" i="4" s="1"/>
  <c r="M48" i="4" s="1"/>
  <c r="E89" i="4"/>
  <c r="E90" i="4" s="1"/>
  <c r="M47" i="4"/>
  <c r="M51" i="4"/>
  <c r="M76" i="4"/>
  <c r="M80" i="4"/>
  <c r="M84" i="4"/>
  <c r="G89" i="4"/>
  <c r="M559" i="2" l="1"/>
  <c r="L371" i="2"/>
  <c r="M53" i="2"/>
  <c r="L40" i="1"/>
  <c r="M9" i="1"/>
  <c r="H52" i="2"/>
  <c r="H560" i="2" s="1"/>
  <c r="L89" i="4"/>
  <c r="M57" i="4"/>
  <c r="M89" i="4" s="1"/>
  <c r="M52" i="1"/>
  <c r="N41" i="1"/>
  <c r="N52" i="1" s="1"/>
  <c r="M6" i="1"/>
  <c r="L8" i="1"/>
  <c r="G56" i="4"/>
  <c r="L559" i="2"/>
  <c r="N555" i="2"/>
  <c r="G90" i="4"/>
  <c r="K56" i="4"/>
  <c r="K90" i="4" s="1"/>
  <c r="L6" i="4"/>
  <c r="N559" i="2"/>
  <c r="F64" i="1"/>
  <c r="F68" i="1" s="1"/>
  <c r="N62" i="1"/>
  <c r="N64" i="1" s="1"/>
  <c r="N68" i="1" s="1"/>
  <c r="Q68" i="1" s="1"/>
  <c r="L52" i="2"/>
  <c r="M5" i="2"/>
  <c r="L560" i="2" l="1"/>
  <c r="L56" i="4"/>
  <c r="M6" i="4"/>
  <c r="M56" i="4" s="1"/>
  <c r="N6" i="1"/>
  <c r="N8" i="1" s="1"/>
  <c r="M8" i="1"/>
  <c r="L90" i="4"/>
  <c r="M371" i="2"/>
  <c r="M560" i="2" s="1"/>
  <c r="N53" i="2"/>
  <c r="N371" i="2" s="1"/>
  <c r="N560" i="2" s="1"/>
  <c r="Q560" i="2" s="1"/>
  <c r="M40" i="1"/>
  <c r="M53" i="1" s="1"/>
  <c r="N9" i="1"/>
  <c r="N40" i="1" s="1"/>
  <c r="N53" i="1" s="1"/>
  <c r="Q53" i="1" s="1"/>
  <c r="M52" i="2"/>
  <c r="N5" i="2"/>
  <c r="N52" i="2" s="1"/>
  <c r="M90" i="4"/>
  <c r="P90" i="4" s="1"/>
  <c r="L53" i="1"/>
</calcChain>
</file>

<file path=xl/sharedStrings.xml><?xml version="1.0" encoding="utf-8"?>
<sst xmlns="http://schemas.openxmlformats.org/spreadsheetml/2006/main" count="2991" uniqueCount="1075">
  <si>
    <t>(수탁)시설장치(구축물) 및 감가상각비명세서</t>
    <phoneticPr fontId="7" type="noConversion"/>
  </si>
  <si>
    <t>2016년 12월 31일 현재</t>
    <phoneticPr fontId="11" type="noConversion"/>
  </si>
  <si>
    <t>(단위 : 원)</t>
  </si>
  <si>
    <t>자산명</t>
  </si>
  <si>
    <t>취득일</t>
  </si>
  <si>
    <t>13.12.31(전년도장부가액)</t>
    <phoneticPr fontId="4" type="noConversion"/>
  </si>
  <si>
    <t>기초가액</t>
    <phoneticPr fontId="4" type="noConversion"/>
  </si>
  <si>
    <t>당기증감</t>
  </si>
  <si>
    <t>기말잔액</t>
    <phoneticPr fontId="4" type="noConversion"/>
  </si>
  <si>
    <t>전기말상각누계액</t>
  </si>
  <si>
    <t>상각대상금액</t>
  </si>
  <si>
    <t>년수</t>
  </si>
  <si>
    <t>상각률</t>
  </si>
  <si>
    <t>월수</t>
  </si>
  <si>
    <t>당기상각비</t>
  </si>
  <si>
    <t>당기말상각누계액</t>
  </si>
  <si>
    <t>미상각잔액</t>
  </si>
  <si>
    <t>구분</t>
    <phoneticPr fontId="4" type="noConversion"/>
  </si>
  <si>
    <t>네트웍설치비(분원)</t>
  </si>
  <si>
    <t>2010-12-08</t>
  </si>
  <si>
    <t>(토토)예술기록관리 전문인력양성</t>
  </si>
  <si>
    <t>SND-560카메라설치(분원)</t>
  </si>
  <si>
    <t>2010-12-21</t>
  </si>
  <si>
    <t>(토토)예술기록관리 전문인력양성 소계</t>
    <phoneticPr fontId="4" type="noConversion"/>
  </si>
  <si>
    <t>아르코임원실조성공사</t>
  </si>
  <si>
    <t>2010-06-24</t>
  </si>
  <si>
    <t>(국고)한국공연예술센터 운영</t>
  </si>
  <si>
    <t>대학로통합사무실조성</t>
  </si>
  <si>
    <t>2010-07-06</t>
  </si>
  <si>
    <t>복합문화공간지하1층</t>
  </si>
  <si>
    <t>2010-08-11</t>
  </si>
  <si>
    <t>아르코분장실보수공사</t>
  </si>
  <si>
    <t>2010-08-23</t>
  </si>
  <si>
    <t>무대반입구바람막이</t>
  </si>
  <si>
    <t>대학로소극장자재창고</t>
  </si>
  <si>
    <t>2010-09-10</t>
  </si>
  <si>
    <t>아르코아내실조명창고</t>
  </si>
  <si>
    <t>대학로공연지원부후문</t>
  </si>
  <si>
    <t>2010-10-15</t>
  </si>
  <si>
    <t>아르코연습실보수공사</t>
  </si>
  <si>
    <t>아르코3층식당보수공</t>
  </si>
  <si>
    <t>2010-10-25</t>
  </si>
  <si>
    <t>복합문화공간리모델링</t>
  </si>
  <si>
    <t>2010-12-23</t>
  </si>
  <si>
    <t>객석등 이전설치공사</t>
  </si>
  <si>
    <t>2011-01-26</t>
  </si>
  <si>
    <t>전화증설공사</t>
  </si>
  <si>
    <t>2011-04-01</t>
  </si>
  <si>
    <t>자료실 조성공사</t>
  </si>
  <si>
    <t>2011-09-15</t>
  </si>
  <si>
    <t>로비 개선공사</t>
  </si>
  <si>
    <t>문화사업부 사무실조상공사</t>
  </si>
  <si>
    <t>2011-12-06</t>
  </si>
  <si>
    <t>문화사업부 사무실 급배기 덕트설치</t>
  </si>
  <si>
    <t>2011-12-14</t>
  </si>
  <si>
    <t>문화사업부 사무실 통신증설공사</t>
  </si>
  <si>
    <t>2011-12-15</t>
  </si>
  <si>
    <t>대극장 멀티케이블 증설작업</t>
  </si>
  <si>
    <t>2011-12-19</t>
  </si>
  <si>
    <t>CCTV 신규설치</t>
  </si>
  <si>
    <t>주차장 EHP 중앙난방 제어 시스템</t>
  </si>
  <si>
    <t>2011-12-21</t>
  </si>
  <si>
    <t>무대장치</t>
  </si>
  <si>
    <t>2013-03-29</t>
  </si>
  <si>
    <t>공사대금</t>
  </si>
  <si>
    <t>2013-07-02</t>
  </si>
  <si>
    <t>가습기</t>
  </si>
  <si>
    <t>2013-08-30</t>
  </si>
  <si>
    <t>2013-09-11</t>
  </si>
  <si>
    <t>CCTV설치</t>
  </si>
  <si>
    <t>2013-09-16</t>
  </si>
  <si>
    <t>준공금</t>
  </si>
  <si>
    <t>아르코예술극장대극장댄스플로어</t>
  </si>
  <si>
    <t>2013-10-07</t>
  </si>
  <si>
    <t>(국고)한국공연예술센터 운영 소계</t>
    <phoneticPr fontId="4" type="noConversion"/>
  </si>
  <si>
    <t>전화교환기설치공사</t>
  </si>
  <si>
    <t>2010-06-22</t>
  </si>
  <si>
    <t>(국고)예술자료원 운영</t>
  </si>
  <si>
    <t>공간기능인테리어공사</t>
  </si>
  <si>
    <t>유휴공간활용</t>
  </si>
  <si>
    <t>2011-03-31</t>
  </si>
  <si>
    <t>환경개선공사설계용역</t>
  </si>
  <si>
    <t>2011-05-11</t>
  </si>
  <si>
    <t>자료원복도시트공사</t>
  </si>
  <si>
    <t>2011-07-11</t>
  </si>
  <si>
    <t>영상음악실개복수공사</t>
  </si>
  <si>
    <t>2011-07-18</t>
  </si>
  <si>
    <t>본원방축망공사</t>
  </si>
  <si>
    <t>2011-07-27</t>
  </si>
  <si>
    <t>기관명판안내사인물설치</t>
  </si>
  <si>
    <t>2011-12-28</t>
  </si>
  <si>
    <t>3층출입문설치공사</t>
  </si>
  <si>
    <t>2013-07-16</t>
  </si>
  <si>
    <t>바닥.시설개선공사</t>
  </si>
  <si>
    <t>2013-10-24</t>
  </si>
  <si>
    <t>(국고)예술자료원 운영 소계</t>
    <phoneticPr fontId="4" type="noConversion"/>
  </si>
  <si>
    <t>수탁회계 시설장치 합계</t>
    <phoneticPr fontId="4" type="noConversion"/>
  </si>
  <si>
    <t>(수탁)차량운반구 및 감가상각비명세서</t>
    <phoneticPr fontId="7" type="noConversion"/>
  </si>
  <si>
    <t>2016년 12월 31일 현재</t>
    <phoneticPr fontId="11" type="noConversion"/>
  </si>
  <si>
    <t>13.12.31(전년도장부가액)</t>
    <phoneticPr fontId="4" type="noConversion"/>
  </si>
  <si>
    <t>기초가액</t>
    <phoneticPr fontId="4" type="noConversion"/>
  </si>
  <si>
    <t>기말잔액</t>
    <phoneticPr fontId="4" type="noConversion"/>
  </si>
  <si>
    <t>구분</t>
    <phoneticPr fontId="4" type="noConversion"/>
  </si>
  <si>
    <t>수발차량</t>
  </si>
  <si>
    <t>2010-03-11</t>
  </si>
  <si>
    <t>의전차량</t>
  </si>
  <si>
    <t>2010-03-16</t>
  </si>
  <si>
    <t>의전차량옵션</t>
  </si>
  <si>
    <t>2010-03-25</t>
  </si>
  <si>
    <t>(국고)한국공연예술센터 운영 소계</t>
    <phoneticPr fontId="4" type="noConversion"/>
  </si>
  <si>
    <t>그랜드카니발9인승</t>
  </si>
  <si>
    <t>2009-12-30</t>
  </si>
  <si>
    <t>카니발등록세부대비용</t>
  </si>
  <si>
    <t>2010-07-16</t>
  </si>
  <si>
    <t>(국고)예술자료원 운영 소계</t>
    <phoneticPr fontId="4" type="noConversion"/>
  </si>
  <si>
    <t>수탁회계 차량운반구 합계</t>
    <phoneticPr fontId="4" type="noConversion"/>
  </si>
  <si>
    <t>(수탁)비품및감가상각비명세서</t>
    <phoneticPr fontId="7" type="noConversion"/>
  </si>
  <si>
    <t>2016년 12월 31일 현재</t>
    <phoneticPr fontId="11" type="noConversion"/>
  </si>
  <si>
    <t>13.12.31(기초장부가액)</t>
    <phoneticPr fontId="4" type="noConversion"/>
  </si>
  <si>
    <t>기초가액</t>
    <phoneticPr fontId="4" type="noConversion"/>
  </si>
  <si>
    <t>기말잔액</t>
    <phoneticPr fontId="4" type="noConversion"/>
  </si>
  <si>
    <t>구분</t>
    <phoneticPr fontId="4" type="noConversion"/>
  </si>
  <si>
    <t>컴퓨터모니터11대</t>
  </si>
  <si>
    <t>2010-07-27</t>
  </si>
  <si>
    <t>복합기DGWOX</t>
  </si>
  <si>
    <t>2010-12-27</t>
  </si>
  <si>
    <t>마이크로텍9800</t>
  </si>
  <si>
    <t>UAB227VS(분원)</t>
  </si>
  <si>
    <t>2010-11-29</t>
  </si>
  <si>
    <t>영상음악기자재외(분원)</t>
  </si>
  <si>
    <t>2010-11-30</t>
  </si>
  <si>
    <t>가구대금(분원)</t>
  </si>
  <si>
    <t>3M도서분실방지기(분원)</t>
  </si>
  <si>
    <t>컴퓨터외(분원)</t>
  </si>
  <si>
    <t>2010-12-03</t>
  </si>
  <si>
    <t>2010-12-30</t>
  </si>
  <si>
    <t>UCI RA 시스템구축</t>
  </si>
  <si>
    <t>2010-11-24</t>
  </si>
  <si>
    <t>데스크탑삼성(3층사무실)</t>
  </si>
  <si>
    <t>2011-08-31</t>
  </si>
  <si>
    <t>LED모니터(3층사무실)</t>
  </si>
  <si>
    <t>데스크탑삼성(2층사무실)</t>
  </si>
  <si>
    <t>LED모니터(2층사무실)</t>
  </si>
  <si>
    <t>노트북컴퓨터3층사무실</t>
  </si>
  <si>
    <t>무선AP(영상감상실)</t>
  </si>
  <si>
    <t>2011-08-05</t>
  </si>
  <si>
    <t>L2 HUB(IDC센터상암)</t>
  </si>
  <si>
    <t>지식관리웹서버 HP DL360(IDC센터상암)</t>
  </si>
  <si>
    <t>2011-08-10</t>
  </si>
  <si>
    <t>지식관리DB서버 HP DL360(IDC센터 상암)</t>
  </si>
  <si>
    <t>지식관리DB서버 HP DL360(IDC센터상암)</t>
  </si>
  <si>
    <t>지식관리스토리지 AS-5002008(IDC센터상암)</t>
  </si>
  <si>
    <t>ORACLE(지식관리)IDC센터상암</t>
  </si>
  <si>
    <t>HP랙(IDC센터상암)</t>
  </si>
  <si>
    <t>스트라잉서버(HP DL360 G7 E5606)</t>
  </si>
  <si>
    <t>2012-07-04</t>
  </si>
  <si>
    <t>스토리지NAS</t>
  </si>
  <si>
    <t>데스크탑 컴퓨터</t>
  </si>
  <si>
    <t>LCD 모니터</t>
  </si>
  <si>
    <t>도면스캐너</t>
  </si>
  <si>
    <t>실습용 카메라장비</t>
  </si>
  <si>
    <t>OnAir 서버</t>
  </si>
  <si>
    <t>컴퓨터(심화워크숍 매니저)</t>
  </si>
  <si>
    <t>(체육)체육기금사업(예술분야)</t>
  </si>
  <si>
    <t>모니터(심화워크숍 매니저)</t>
  </si>
  <si>
    <t>모니터(예술기록물 자료 구축)</t>
  </si>
  <si>
    <t>컴퓨터(예술기록물 자료 구축)</t>
  </si>
  <si>
    <t>컴퓨터(창작음악 디지털화 및 메타데이터)</t>
  </si>
  <si>
    <t>모니터(창작음악 디지털화 및 메타데이터)</t>
  </si>
  <si>
    <t>오디오인터페이스(창작음악 음원 디지털화)</t>
  </si>
  <si>
    <t>예술기록물 사진촬영 보조장비</t>
  </si>
  <si>
    <t>마이크로분사 개별유물 소독시스템</t>
    <phoneticPr fontId="4" type="noConversion"/>
  </si>
  <si>
    <t>(토토)예술기록관리 전문인력양성 소계</t>
    <phoneticPr fontId="4" type="noConversion"/>
  </si>
  <si>
    <t>사무용책상(ㄱ자형)*7</t>
  </si>
  <si>
    <t>2010-09-01</t>
  </si>
  <si>
    <t>사무용책상(일반형)*9</t>
  </si>
  <si>
    <t>이동서랍*16</t>
  </si>
  <si>
    <t>의자(회전)*29</t>
  </si>
  <si>
    <t>중역책상(N3102)</t>
  </si>
  <si>
    <t>중역 이동서랍(N3103)</t>
  </si>
  <si>
    <t>중역 사이드 테이블</t>
  </si>
  <si>
    <t>회의테이블(대형)</t>
  </si>
  <si>
    <t>회의테이블(소형.유리</t>
  </si>
  <si>
    <t>책장(오픈책장)*3</t>
  </si>
  <si>
    <t>책장(하문책장)*3</t>
  </si>
  <si>
    <t>책장(책장오픈형1)</t>
  </si>
  <si>
    <t>책장(책장하문형1)</t>
  </si>
  <si>
    <t>이동식 회의테이블*7</t>
  </si>
  <si>
    <t>검정의자*19</t>
  </si>
  <si>
    <t>분장실의자*2</t>
  </si>
  <si>
    <t>파티션1600 *4</t>
  </si>
  <si>
    <t>파티션1400 *6</t>
  </si>
  <si>
    <t>파티션700 *19</t>
  </si>
  <si>
    <t>보면대 * 10</t>
  </si>
  <si>
    <t>보면대 카트</t>
  </si>
  <si>
    <t>연주의자 * 10</t>
  </si>
  <si>
    <t>의자카트</t>
  </si>
  <si>
    <t>접이식의자 * 20</t>
  </si>
  <si>
    <t>코트라베이스의자*2</t>
  </si>
  <si>
    <t>관람객용원목의자</t>
  </si>
  <si>
    <t>레이저복합기</t>
  </si>
  <si>
    <t>자동원고이송기</t>
  </si>
  <si>
    <t>데스크탑 PC * 15</t>
  </si>
  <si>
    <t>LCD모니터 * 15</t>
  </si>
  <si>
    <t>냉장고(145L)</t>
  </si>
  <si>
    <t>냉장고(150L) * 2</t>
  </si>
  <si>
    <t>공기청정기 * 3</t>
  </si>
  <si>
    <t>팩스</t>
  </si>
  <si>
    <t>프린터</t>
  </si>
  <si>
    <t>스탠딩 히터 * 2</t>
  </si>
  <si>
    <t>산업용청소기(배낭형)</t>
  </si>
  <si>
    <t>산업용청소기(건식용)</t>
  </si>
  <si>
    <t>스탠딩 히터</t>
  </si>
  <si>
    <t>무전기 멀티 충전기</t>
  </si>
  <si>
    <t>로비(2F)모니터</t>
  </si>
  <si>
    <t>영상 스케일러 * 2</t>
  </si>
  <si>
    <t>영상 분배기 * 3</t>
  </si>
  <si>
    <t>RGB 분배기</t>
  </si>
  <si>
    <t>한글2007 * 15</t>
  </si>
  <si>
    <t>오피스2007 * 15</t>
  </si>
  <si>
    <t>CADian 2008 * 3</t>
  </si>
  <si>
    <t>바이로봇 Desktop*15</t>
  </si>
  <si>
    <t>공기청정기</t>
  </si>
  <si>
    <t>서버</t>
  </si>
  <si>
    <t>계단용 청소기</t>
  </si>
  <si>
    <t>문서세단기 * 2</t>
  </si>
  <si>
    <t>진공청소기</t>
  </si>
  <si>
    <t>SpotLightPlano *18</t>
  </si>
  <si>
    <t>SpotLightFresnel *30</t>
  </si>
  <si>
    <t>ZoomEllipsoid *75</t>
  </si>
  <si>
    <t>EllipsoidLight * 80</t>
  </si>
  <si>
    <t>EDLT Lens Tube * 20</t>
  </si>
  <si>
    <t>Cyclorama Light * 40</t>
  </si>
  <si>
    <t>FollowpinSpot * 2</t>
  </si>
  <si>
    <t>Fog Machine * 2</t>
  </si>
  <si>
    <t>HazerFog Machine</t>
  </si>
  <si>
    <t>Computer Consol</t>
  </si>
  <si>
    <t>Dimmer(대극장)</t>
  </si>
  <si>
    <t>Dimmer(소극장)</t>
  </si>
  <si>
    <t>TOUCH PC * 3</t>
  </si>
  <si>
    <t>PRINTER</t>
  </si>
  <si>
    <t>프린터S/S 3FE-CLP61</t>
  </si>
  <si>
    <t>2010-01-01</t>
  </si>
  <si>
    <t>모니터 CX943B * 2</t>
  </si>
  <si>
    <t>유압리프트(대극장)*2</t>
  </si>
  <si>
    <t>유압리프트(소극장)</t>
  </si>
  <si>
    <t>댄스플로워매트대극장</t>
  </si>
  <si>
    <t>댄스플로워매트소극장</t>
  </si>
  <si>
    <t>MAIN CURTAIN</t>
  </si>
  <si>
    <t>HORIZONTAL COUTAIN*2</t>
  </si>
  <si>
    <t>DRAW CURTAIN * 2</t>
  </si>
  <si>
    <t>샤막 흰색</t>
  </si>
  <si>
    <t>샤막 검정색</t>
  </si>
  <si>
    <t>프로시니엄 전면커텐</t>
  </si>
  <si>
    <t>데스트탑 DM-V75P * 2</t>
  </si>
  <si>
    <t>MAIN L/R SPEAKER*4</t>
  </si>
  <si>
    <t>스캐너 Epson GT-2500</t>
  </si>
  <si>
    <t>EPSON너트웍카드</t>
  </si>
  <si>
    <t>CENTER SPEAKER * 2</t>
  </si>
  <si>
    <t>전동인증기</t>
  </si>
  <si>
    <t>아이리스 * 6</t>
  </si>
  <si>
    <t>소스포 고보홀더 * 10</t>
  </si>
  <si>
    <t>SUB-WOOFER SPEAKER*2</t>
  </si>
  <si>
    <t>AFRON SPEAKER * 6</t>
  </si>
  <si>
    <t>STAGE MONITOR S-1 *4</t>
  </si>
  <si>
    <t>STAGE MONITOR S-2 *6</t>
  </si>
  <si>
    <t>구즈넥 램프 * 2</t>
  </si>
  <si>
    <t>CONTROL ROOM MONI *6</t>
  </si>
  <si>
    <t>DIGITAL AUDIO MIXER</t>
  </si>
  <si>
    <t>POWER SUPPLY * 2</t>
  </si>
  <si>
    <t>DIGTAL SIGNAL PROCES</t>
  </si>
  <si>
    <t>GRAPHIC EQ * 4</t>
  </si>
  <si>
    <t xml:space="preserve">SPEAKER PROCESSOR </t>
  </si>
  <si>
    <t>POWER AMP(MM-4전용)</t>
  </si>
  <si>
    <t>RMS SYSTEM</t>
  </si>
  <si>
    <t>SIGNAL DISTRIBUTOR</t>
  </si>
  <si>
    <t>산업용청소기CLS352W</t>
  </si>
  <si>
    <t>AVR</t>
  </si>
  <si>
    <t>MULTI EFFICT</t>
  </si>
  <si>
    <t>SUB CONSOLE</t>
  </si>
  <si>
    <t>SUSPENSTION MIC * 2</t>
  </si>
  <si>
    <t>LS47/A형사다리 * 2</t>
  </si>
  <si>
    <t>SYSTEM CONSOLE DESK</t>
  </si>
  <si>
    <t>POWER DISTRIBUTOR</t>
  </si>
  <si>
    <t>DIGITAL VOICE COMMUN</t>
  </si>
  <si>
    <t>16POSITION KEY PANEL</t>
  </si>
  <si>
    <t>4 POSITION KEY(음향)</t>
  </si>
  <si>
    <t>4 POSITION KEY(조명)</t>
  </si>
  <si>
    <t>4 POSITION KEY(기계)</t>
  </si>
  <si>
    <t>BASE STATION(음향)</t>
  </si>
  <si>
    <t>BELTPACK(A4FX음향)*4</t>
  </si>
  <si>
    <t>4BAY NHM CHARGER음향</t>
  </si>
  <si>
    <t>BASE STATION(조명)</t>
  </si>
  <si>
    <t>BELTPACK(A4F)(조명)4</t>
  </si>
  <si>
    <t>4BAX NHM CHARGER음향</t>
  </si>
  <si>
    <t>BASE STATION(기계)</t>
  </si>
  <si>
    <t>BELTPACK(A4F)(기계)4</t>
  </si>
  <si>
    <t>4BAY NHM CHARGER기계</t>
  </si>
  <si>
    <t>INTERCOM DIGITAL</t>
  </si>
  <si>
    <t>HEADSET STATION *4</t>
  </si>
  <si>
    <t>MAIN L/R SPEAKER * 2</t>
  </si>
  <si>
    <t>무전기/모토로라 * 6</t>
  </si>
  <si>
    <t>STAGE MONITOR SPEA*2</t>
  </si>
  <si>
    <t>CONTROL ROOM MONI *2</t>
  </si>
  <si>
    <t>SUSPENSTON MIC</t>
  </si>
  <si>
    <t>DIGITAL SIGNAL PROCE</t>
  </si>
  <si>
    <t>GRAPHIC EQ</t>
  </si>
  <si>
    <t>REVERBRATOR</t>
  </si>
  <si>
    <t>리드선/50M *2</t>
  </si>
  <si>
    <t>스탠드/3m파인룩스*2</t>
  </si>
  <si>
    <t>POWER DISTRIBUTOR*2</t>
  </si>
  <si>
    <t>USER STATION(A4F)*2</t>
  </si>
  <si>
    <t>MODULAR SPEAKER * 2</t>
  </si>
  <si>
    <t>TANDEM MOUNT KIT *2</t>
  </si>
  <si>
    <t>BASE STATION</t>
  </si>
  <si>
    <t>BELTPACK(A4F) * 4</t>
  </si>
  <si>
    <t>4BAY NHM CHARGER</t>
  </si>
  <si>
    <t>INTERCOM INTERFACE</t>
  </si>
  <si>
    <t>MICROPHONE</t>
  </si>
  <si>
    <t xml:space="preserve">MICHOPHONE * 2 </t>
  </si>
  <si>
    <t>MICHOPHONE</t>
  </si>
  <si>
    <t>MICHOPHONE * 4</t>
  </si>
  <si>
    <t>MICHOPHONE * 10</t>
  </si>
  <si>
    <t>MICROPHONE * 4</t>
  </si>
  <si>
    <t>MICROPHONE * 2</t>
  </si>
  <si>
    <t>삼성데스크탑DM*2</t>
  </si>
  <si>
    <t>삼성LCD모니터19"*2</t>
  </si>
  <si>
    <t>삼성노트북NT-P510</t>
  </si>
  <si>
    <t>삼성레이저복합기</t>
  </si>
  <si>
    <t>책상 * 6</t>
  </si>
  <si>
    <t>DIRECT BOX * 5</t>
  </si>
  <si>
    <t>CASE</t>
  </si>
  <si>
    <t>무전기(staff용)*10</t>
  </si>
  <si>
    <t>무전기(안내도우미*10</t>
  </si>
  <si>
    <t>무전기(안내도우미*3</t>
  </si>
  <si>
    <t>무전기(staff용)*3</t>
  </si>
  <si>
    <t>다용도테이블</t>
  </si>
  <si>
    <t>2010-03-31</t>
  </si>
  <si>
    <t>무선랜브릿지</t>
  </si>
  <si>
    <t>2010-04-15</t>
  </si>
  <si>
    <t>전산기기5종</t>
  </si>
  <si>
    <t>2010-05-12</t>
  </si>
  <si>
    <t>임원실가구</t>
  </si>
  <si>
    <t>예술감독책상및의자</t>
  </si>
  <si>
    <t>비품및관람객대기의자</t>
  </si>
  <si>
    <t>2010-08-16</t>
  </si>
  <si>
    <t>소극장조명기자재</t>
  </si>
  <si>
    <t>안내원무전기</t>
  </si>
  <si>
    <t>임원실온풍기</t>
  </si>
  <si>
    <t>2010-10-21</t>
  </si>
  <si>
    <t>임원실 사무실키폰</t>
  </si>
  <si>
    <t>2010-11-03</t>
  </si>
  <si>
    <t>데이터서버용PC</t>
  </si>
  <si>
    <t>2010-12-01</t>
  </si>
  <si>
    <t>업무용PC 12대</t>
  </si>
  <si>
    <t>음향작업용노트북</t>
  </si>
  <si>
    <t>2010-12-20</t>
  </si>
  <si>
    <t>사무실서류보관장</t>
  </si>
  <si>
    <t>2010-12-28</t>
  </si>
  <si>
    <t>무대작업용마이크스피</t>
  </si>
  <si>
    <t>2010-12-29</t>
  </si>
  <si>
    <t>무인발권기시스템</t>
  </si>
  <si>
    <t>컴퓨터,프린트 2대</t>
  </si>
  <si>
    <t>2010-03-23</t>
  </si>
  <si>
    <t>공연실황모니터2대</t>
  </si>
  <si>
    <t>2010-09-16</t>
  </si>
  <si>
    <t>물품보관함</t>
  </si>
  <si>
    <t>2010-09-30</t>
  </si>
  <si>
    <t>정화조악취개선저감장</t>
  </si>
  <si>
    <t>2010-10-11</t>
  </si>
  <si>
    <t>회의용 테이블</t>
  </si>
  <si>
    <t>접이식의자 * 4</t>
  </si>
  <si>
    <t>빠스톨의자 * 2</t>
  </si>
  <si>
    <t>고정의자 * 8</t>
  </si>
  <si>
    <t>한글2007 * 3</t>
  </si>
  <si>
    <t>2010-01-11</t>
  </si>
  <si>
    <t>MS오피스2007 * 3</t>
  </si>
  <si>
    <t>하우리 바이로봇 * 3</t>
  </si>
  <si>
    <t>하우젠공기청정기</t>
  </si>
  <si>
    <t>한일전기히터</t>
  </si>
  <si>
    <t>삼성NT-NC10</t>
  </si>
  <si>
    <t>캐리어에어컨 * 2</t>
  </si>
  <si>
    <t>냉장고 삼성SRD 150KN</t>
  </si>
  <si>
    <t>2010-06-16</t>
  </si>
  <si>
    <t>무선전화기LG GT</t>
  </si>
  <si>
    <t>사무실뒤높은장전체문</t>
  </si>
  <si>
    <t>2010-07-07</t>
  </si>
  <si>
    <t>사무실뒤높은장하문*2</t>
  </si>
  <si>
    <t>프린터받침장 전체문</t>
  </si>
  <si>
    <t>탕비장</t>
  </si>
  <si>
    <t>LG제습기LD-150DW *2</t>
  </si>
  <si>
    <t>전기라디에이터</t>
  </si>
  <si>
    <t>2010-12-13</t>
  </si>
  <si>
    <t>한글2007</t>
  </si>
  <si>
    <t>2010-05-04</t>
  </si>
  <si>
    <t>CD플레이어</t>
  </si>
  <si>
    <t>믹싱콘솔</t>
  </si>
  <si>
    <t>메인스피커L</t>
  </si>
  <si>
    <t>메인스피커R</t>
  </si>
  <si>
    <t>서브 우퍼 L</t>
  </si>
  <si>
    <t>서브 우퍼 R</t>
  </si>
  <si>
    <t>모니터 스피커 L</t>
  </si>
  <si>
    <t>모니터 스피커 R</t>
  </si>
  <si>
    <t>메인 E.Q</t>
  </si>
  <si>
    <t>모니터 E.Q</t>
  </si>
  <si>
    <t>컴프레서 * 3</t>
  </si>
  <si>
    <t>리버브레이터</t>
  </si>
  <si>
    <t>W/L MIC(EW500) * 5</t>
  </si>
  <si>
    <t>W/L hand mic</t>
  </si>
  <si>
    <t>W/L MIC(EW100) * 4</t>
  </si>
  <si>
    <t>유선마이크 * 4</t>
  </si>
  <si>
    <t>Mic Stand(T type)*4</t>
  </si>
  <si>
    <t>Mic Stand(자바라)</t>
  </si>
  <si>
    <t>DVD플레이어</t>
  </si>
  <si>
    <t>벨트팩 * 9</t>
  </si>
  <si>
    <t>라인</t>
  </si>
  <si>
    <t>스크린</t>
  </si>
  <si>
    <t>휘센 4WAY * 2</t>
  </si>
  <si>
    <t>ETC Express</t>
  </si>
  <si>
    <t>EllipsoidLight 50'*4</t>
  </si>
  <si>
    <t>EllipsoidLight36'*12</t>
  </si>
  <si>
    <t>Fresnel Spotlight*20</t>
  </si>
  <si>
    <t>PAR CAN 64 * 40</t>
  </si>
  <si>
    <t>PAR CAN 46 * 80</t>
  </si>
  <si>
    <t>FollowSpot 1.2kw</t>
  </si>
  <si>
    <t>Fog machine</t>
  </si>
  <si>
    <t>Dimmer</t>
  </si>
  <si>
    <t>Strobo * 3</t>
  </si>
  <si>
    <t>이동식서랍 * 6</t>
  </si>
  <si>
    <t>시설작업용 무전기 2대</t>
  </si>
  <si>
    <t>2011-01-24</t>
  </si>
  <si>
    <t>U.P.S(KSP-603U)/3KVA</t>
  </si>
  <si>
    <t>2011-03-02</t>
  </si>
  <si>
    <t>삼성V189 데스크탑</t>
  </si>
  <si>
    <t>2011-03-15</t>
  </si>
  <si>
    <t>하우스자원봉사자 쇼파</t>
  </si>
  <si>
    <t>2011-04-22</t>
  </si>
  <si>
    <t>극장내 보안유지장치</t>
  </si>
  <si>
    <t>2011-04-29</t>
  </si>
  <si>
    <t>삼성ML-2851DK</t>
  </si>
  <si>
    <t>2011-05-19</t>
  </si>
  <si>
    <t>분장실의자</t>
  </si>
  <si>
    <t>2011-05-24</t>
  </si>
  <si>
    <t>카페트청소기</t>
  </si>
  <si>
    <t>디머실 창고 에어컨</t>
  </si>
  <si>
    <t>2011-05-25</t>
  </si>
  <si>
    <t>컴퓨터</t>
  </si>
  <si>
    <t>2011-05-31</t>
  </si>
  <si>
    <t>식당(3층) 가전제품</t>
  </si>
  <si>
    <t>공연지원부 컴퓨터</t>
  </si>
  <si>
    <t>2011-06-08</t>
  </si>
  <si>
    <t>음향콘설시스템</t>
  </si>
  <si>
    <t>2011-06-09</t>
  </si>
  <si>
    <t>이동식서랍및서류장</t>
  </si>
  <si>
    <t>2011-06-29</t>
  </si>
  <si>
    <t>무대기자재</t>
  </si>
  <si>
    <t>2011-06-30</t>
  </si>
  <si>
    <t>카메라</t>
  </si>
  <si>
    <t>2011-07-04</t>
  </si>
  <si>
    <t>LCD MONITOR</t>
  </si>
  <si>
    <t>2011-07-19</t>
  </si>
  <si>
    <t>가전제품</t>
  </si>
  <si>
    <t>2011-07-26</t>
  </si>
  <si>
    <t>극장 에어컨 3대</t>
  </si>
  <si>
    <t>무대조명 컨트롤 모듈</t>
  </si>
  <si>
    <t>2011-08-09</t>
  </si>
  <si>
    <t>소극장 냉난방기</t>
  </si>
  <si>
    <t>2011-08-11</t>
  </si>
  <si>
    <t>매표소 의자</t>
  </si>
  <si>
    <t>2011-08-18</t>
  </si>
  <si>
    <t>티켓 발권용 컴퓨터 3대</t>
  </si>
  <si>
    <t>2011-08-26</t>
  </si>
  <si>
    <t>붙박이 올문장 10개</t>
  </si>
  <si>
    <t>2011-09-05</t>
  </si>
  <si>
    <t>앵글 선반 제작</t>
  </si>
  <si>
    <t>2011-09-08</t>
  </si>
  <si>
    <t>조명기자재</t>
  </si>
  <si>
    <t>2011-09-26</t>
  </si>
  <si>
    <t>하우스 생활용 무전기 11대</t>
  </si>
  <si>
    <t>2011-09-30</t>
  </si>
  <si>
    <t>5층 스튜디오 하이 스피커 2대</t>
  </si>
  <si>
    <t>2011-10-07</t>
  </si>
  <si>
    <t>영상 및 음향기기(14종)</t>
  </si>
  <si>
    <t>2011-10-27</t>
  </si>
  <si>
    <t>다목적사다리</t>
  </si>
  <si>
    <t>모니터,스피커</t>
  </si>
  <si>
    <t>2011-05-26</t>
  </si>
  <si>
    <t>마이크</t>
  </si>
  <si>
    <t>2011-07-25</t>
  </si>
  <si>
    <t>캠코더</t>
  </si>
  <si>
    <t>스포트조명기구</t>
  </si>
  <si>
    <t>2011-02-15</t>
  </si>
  <si>
    <t>컴퓨터2대</t>
  </si>
  <si>
    <t>2011-04-21</t>
  </si>
  <si>
    <t>티켓시스템 발권장비</t>
  </si>
  <si>
    <t>2012-02-27</t>
  </si>
  <si>
    <t>제빙기 및 정수필터</t>
  </si>
  <si>
    <t>2012-03-05</t>
  </si>
  <si>
    <t>화장실 핸드드라이어</t>
  </si>
  <si>
    <t>2012-03-19</t>
  </si>
  <si>
    <t>아르코/대학로 연습실 의자</t>
  </si>
  <si>
    <t>2012-04-30</t>
  </si>
  <si>
    <t>대학로 시설안전 CCTV</t>
  </si>
  <si>
    <t>2012-05-03</t>
  </si>
  <si>
    <t>아르코/대학로 행사용 테이블</t>
  </si>
  <si>
    <t>2012-05-07</t>
  </si>
  <si>
    <t>대학로 경비실 비품</t>
  </si>
  <si>
    <t>2012-05-17</t>
  </si>
  <si>
    <t>잉크젯 컬러사진 프린터</t>
  </si>
  <si>
    <t>2012-06-15</t>
  </si>
  <si>
    <t>공연영상기록물 보존 저장매체</t>
  </si>
  <si>
    <t>2012-06-14</t>
  </si>
  <si>
    <t>휴대용 마이크</t>
  </si>
  <si>
    <t>2012-06-22</t>
  </si>
  <si>
    <t>아르코/대학로 외부 스태프 사물함</t>
  </si>
  <si>
    <t>2012-07-03</t>
  </si>
  <si>
    <t>사무용 모니터</t>
  </si>
  <si>
    <t>2012-09-11</t>
  </si>
  <si>
    <t>대학로 티켓시스템 PC</t>
  </si>
  <si>
    <t>2012-10-10</t>
  </si>
  <si>
    <t>아르코/대학로 분장실 의자</t>
  </si>
  <si>
    <t>2012-10-22</t>
  </si>
  <si>
    <t>무선마이크 및 무선인터컴</t>
  </si>
  <si>
    <t>2012-10-24</t>
  </si>
  <si>
    <t>조명컨트롤 콘솔시스템</t>
  </si>
  <si>
    <t>2012-10-28</t>
  </si>
  <si>
    <t>쇼케이스</t>
  </si>
  <si>
    <t>2012-11-15</t>
  </si>
  <si>
    <t>공연장 조명 포그머신</t>
  </si>
  <si>
    <t>2012-11-09</t>
  </si>
  <si>
    <t>개인정보강화사업 본체</t>
  </si>
  <si>
    <t>2012-11-27</t>
  </si>
  <si>
    <t>전기 라디에이터 5대</t>
  </si>
  <si>
    <t>2012-12-04</t>
  </si>
  <si>
    <t>아르코 다락 연습실 행사용 의자</t>
  </si>
  <si>
    <t>2012-12-18</t>
  </si>
  <si>
    <t>음향 무선마이크</t>
  </si>
  <si>
    <t>2012-12-21</t>
  </si>
  <si>
    <t>공연장서비스인력 무전기</t>
  </si>
  <si>
    <t>2012-07-05</t>
  </si>
  <si>
    <t>조명실 의자</t>
  </si>
  <si>
    <t>2012-07-11</t>
  </si>
  <si>
    <t>애플 맥북 프로</t>
  </si>
  <si>
    <t>한글2007 소프트웨어</t>
  </si>
  <si>
    <t>2012-07-12</t>
  </si>
  <si>
    <t>Fog Machine</t>
  </si>
  <si>
    <t>음향장비 시스템</t>
  </si>
  <si>
    <t>2012-07-18</t>
  </si>
  <si>
    <t>DKP프로젝터</t>
  </si>
  <si>
    <t>2012-07-19</t>
  </si>
  <si>
    <t>(국고)한국공연예술센터 운영 소계</t>
    <phoneticPr fontId="4" type="noConversion"/>
  </si>
  <si>
    <t>EP783(영상장비)</t>
  </si>
  <si>
    <t>2010-10-27</t>
  </si>
  <si>
    <t xml:space="preserve">회원증카드PEbbie4(분원) </t>
  </si>
  <si>
    <t>LG데스크탑(열람실)</t>
  </si>
  <si>
    <t>2011-04-06</t>
  </si>
  <si>
    <t>LCD모니터(열람실)</t>
  </si>
  <si>
    <t>LG데스크탑(분원)</t>
  </si>
  <si>
    <t>LCD모니터(분원)</t>
  </si>
  <si>
    <t>에어컨PW-F12(국장실)</t>
  </si>
  <si>
    <t>레이져프린터(제2수장고)</t>
  </si>
  <si>
    <t>서가(UAB226VS)분원</t>
  </si>
  <si>
    <t>2011-07-06</t>
  </si>
  <si>
    <t>서가(UAB226VE)분원</t>
  </si>
  <si>
    <t>서가(UAB216VS)분원</t>
  </si>
  <si>
    <t>서가(UAB216VE)분원</t>
  </si>
  <si>
    <t>회의용원탁(분원)</t>
  </si>
  <si>
    <t>서가(스타터)영상감상실</t>
  </si>
  <si>
    <t>2011-07-28</t>
  </si>
  <si>
    <t>서가(애더)영상감상실</t>
  </si>
  <si>
    <t>서가(앤더)영상감상실</t>
  </si>
  <si>
    <t>서가(앤더)영상감상실2건</t>
  </si>
  <si>
    <t>모빌서가(3연복식)제1수장고</t>
  </si>
  <si>
    <t>모빌서가(4연복식)제1수장고</t>
  </si>
  <si>
    <t>모빌서가(포스터보존)제2수장고</t>
  </si>
  <si>
    <t>수장고항온항습기(자료실)</t>
  </si>
  <si>
    <t>DRM서버(HPDL120G7)IDL센터상암</t>
  </si>
  <si>
    <t>2011-11-03</t>
  </si>
  <si>
    <t>데스크탑(삼성)2층데스크</t>
  </si>
  <si>
    <t>2011-12-02</t>
  </si>
  <si>
    <t>LCD모니터(2층데스크)</t>
  </si>
  <si>
    <t>PDP TV(영상감상실)기증자료</t>
  </si>
  <si>
    <t>2011-12-12</t>
  </si>
  <si>
    <t>회계서버(HP DL120)제1수장고</t>
  </si>
  <si>
    <t>2011-12-29</t>
  </si>
  <si>
    <t>웹서버(IDC센터상암)</t>
  </si>
  <si>
    <t>DB서버(IDC센터상암)</t>
  </si>
  <si>
    <t>소형냉장고(FR-A083JW)</t>
  </si>
  <si>
    <t>2012-05-09</t>
  </si>
  <si>
    <t>사무용복합기(신도리코DG-3020)</t>
  </si>
  <si>
    <t>2012-05-29</t>
  </si>
  <si>
    <t>L자형퍼즐책상</t>
  </si>
  <si>
    <t>2012-06-07</t>
  </si>
  <si>
    <t>철재캐비닛</t>
  </si>
  <si>
    <t>사무용책장</t>
  </si>
  <si>
    <t>컬러프린터기</t>
  </si>
  <si>
    <t>2012-05-11</t>
  </si>
  <si>
    <t>자료반납함(분원)</t>
  </si>
  <si>
    <t>2012-09-27</t>
  </si>
  <si>
    <t>비디오플레이어(LG LV-N71)</t>
  </si>
  <si>
    <t>비디오플레이어(삼성 SV-G577H)</t>
  </si>
  <si>
    <t>멀티미디어캐비닛</t>
  </si>
  <si>
    <t>2012-12-06</t>
  </si>
  <si>
    <t>북트럭(일체형)</t>
  </si>
  <si>
    <t>북트럭(분리형)</t>
  </si>
  <si>
    <t>분원열람실쇼파</t>
  </si>
  <si>
    <t>2012-12-24</t>
  </si>
  <si>
    <t>분원열람실보조탁자</t>
  </si>
  <si>
    <t>3단캐비닛(하이파HS8032)</t>
  </si>
  <si>
    <t>2012-12-26</t>
  </si>
  <si>
    <t>파일링캐비닛(하이파HF002_</t>
  </si>
  <si>
    <t>파일링캐비닛</t>
  </si>
  <si>
    <t>DVD플레이어(LG DP522)</t>
  </si>
  <si>
    <t>열람용컴퓨터(삼성DM-V600)</t>
  </si>
  <si>
    <t>2012-07-06</t>
  </si>
  <si>
    <t>열람용모니터(삼성 LS22B300H)</t>
  </si>
  <si>
    <t>감상용컴퓨터(삼성DM301S1A-AR32)기증자료</t>
  </si>
  <si>
    <t>2012-11-02</t>
  </si>
  <si>
    <t>감상용모니터(삼성FX2490HD)기증자료</t>
  </si>
  <si>
    <t>양면서가(에더)</t>
  </si>
  <si>
    <t>2013-10-22</t>
  </si>
  <si>
    <t>양면서가(스타터)</t>
  </si>
  <si>
    <t>양면서가(엔더)</t>
  </si>
  <si>
    <t>단면서가(에더)</t>
  </si>
  <si>
    <t>2013-11-20</t>
  </si>
  <si>
    <t>블루레이DVD플레이어</t>
  </si>
  <si>
    <t>2013-12-19</t>
  </si>
  <si>
    <t>DB접근제어라이센스</t>
  </si>
  <si>
    <t>2013-09-13</t>
  </si>
  <si>
    <t>DB접근제어서버</t>
  </si>
  <si>
    <t>가상사설망</t>
  </si>
  <si>
    <t>2013-09-24</t>
  </si>
  <si>
    <t>프로젝터</t>
  </si>
  <si>
    <t>블루레이 플레이어</t>
  </si>
  <si>
    <t>바코드 프린터</t>
  </si>
  <si>
    <t>북트럭</t>
  </si>
  <si>
    <t>모니터</t>
  </si>
  <si>
    <t>MS office 2016</t>
  </si>
  <si>
    <t>감상실 블루레이 플레이어</t>
  </si>
  <si>
    <t>감응재생제거기</t>
  </si>
  <si>
    <t>디스트 레이블 프린터</t>
  </si>
  <si>
    <t>스텝스툴</t>
  </si>
  <si>
    <t>입식검색대</t>
  </si>
  <si>
    <t>복합기</t>
  </si>
  <si>
    <t>모빌랙(자료원 제2수장고)</t>
  </si>
  <si>
    <t>영상음악실 청구기호 출력기</t>
  </si>
  <si>
    <t>(국고)예술자료원 운영 소계</t>
    <phoneticPr fontId="4" type="noConversion"/>
  </si>
  <si>
    <t>삼성CN-DM-600</t>
  </si>
  <si>
    <t>(국고)문화다양성아카이브운영</t>
  </si>
  <si>
    <t>삼성CN/LS24B350</t>
  </si>
  <si>
    <t>스토리지서버</t>
  </si>
  <si>
    <t>(국고)문화다양성아카이브운영 소계</t>
    <phoneticPr fontId="4" type="noConversion"/>
  </si>
  <si>
    <t>국고회계 비품 합계</t>
    <phoneticPr fontId="4" type="noConversion"/>
  </si>
  <si>
    <t>(수탁)도서 명세서</t>
    <phoneticPr fontId="7" type="noConversion"/>
  </si>
  <si>
    <t>2015년 12월 31일 현재</t>
    <phoneticPr fontId="11" type="noConversion"/>
  </si>
  <si>
    <t>기초가액</t>
    <phoneticPr fontId="4" type="noConversion"/>
  </si>
  <si>
    <t>기말잔액</t>
    <phoneticPr fontId="4" type="noConversion"/>
  </si>
  <si>
    <t>구분</t>
    <phoneticPr fontId="4" type="noConversion"/>
  </si>
  <si>
    <t>도서대금</t>
  </si>
  <si>
    <t>2010-06-30</t>
  </si>
  <si>
    <t>2010년정기간행물도서</t>
  </si>
  <si>
    <t>2010-08-30</t>
  </si>
  <si>
    <t>2010-08-26</t>
  </si>
  <si>
    <t>연속간행물</t>
  </si>
  <si>
    <t>2011년정기간행물도서</t>
  </si>
  <si>
    <t>2010-12-31</t>
  </si>
  <si>
    <t>공연영상제작2010년11월이오카스테외</t>
  </si>
  <si>
    <t>공연영상제작2010년11월숲귀신외</t>
  </si>
  <si>
    <t>공연영상제작2010년12월사랑의헛수고외</t>
  </si>
  <si>
    <t>공연영상제작2010년12월경성스타외</t>
  </si>
  <si>
    <t>공연영상제작2010년11월킹에드워드3세외</t>
  </si>
  <si>
    <t>공연영상제작2010년12월휘가로의결혼외</t>
  </si>
  <si>
    <t>(토토)예술기록관리 전문인력양성 소계</t>
    <phoneticPr fontId="4" type="noConversion"/>
  </si>
  <si>
    <t>기본재산(도서)</t>
  </si>
  <si>
    <t>2010-01-02</t>
  </si>
  <si>
    <t>(국고)예술자료원 운영사업비(예술자료수집및보존)</t>
    <phoneticPr fontId="4" type="noConversion"/>
  </si>
  <si>
    <t>DVD.CD</t>
  </si>
  <si>
    <t>2011-03-10</t>
  </si>
  <si>
    <t>도서</t>
  </si>
  <si>
    <t>예술신간단행본</t>
  </si>
  <si>
    <t>2011-04-07</t>
  </si>
  <si>
    <t>공연영상제작</t>
  </si>
  <si>
    <t>연극촬영</t>
  </si>
  <si>
    <t>2011-04-20</t>
  </si>
  <si>
    <t>2011-04-25</t>
  </si>
  <si>
    <t>음반외</t>
  </si>
  <si>
    <t>2011-04-30</t>
  </si>
  <si>
    <t>2011-05-03</t>
  </si>
  <si>
    <t>2011-05-18</t>
  </si>
  <si>
    <t>2011-05-30</t>
  </si>
  <si>
    <t>2011-06-11</t>
  </si>
  <si>
    <t>2011-06-23</t>
  </si>
  <si>
    <t>음반DVD</t>
  </si>
  <si>
    <t>2011-07-12</t>
  </si>
  <si>
    <t>2011-07-13</t>
  </si>
  <si>
    <t>예술사구술총서</t>
  </si>
  <si>
    <t>CD.DVD</t>
  </si>
  <si>
    <t>2011-07-29</t>
  </si>
  <si>
    <t>공영영상제작</t>
  </si>
  <si>
    <t>악보</t>
  </si>
  <si>
    <t>2011-08-20</t>
  </si>
  <si>
    <t>2011-09-16</t>
  </si>
  <si>
    <t>2011-09-29</t>
  </si>
  <si>
    <t>2011-10-06</t>
  </si>
  <si>
    <t>2011-10-20</t>
  </si>
  <si>
    <t>2011-10-31</t>
  </si>
  <si>
    <t>2011-11-02</t>
  </si>
  <si>
    <t>2011-11-14</t>
  </si>
  <si>
    <t>2012년구미잡지연간</t>
  </si>
  <si>
    <t>2011-11-23</t>
  </si>
  <si>
    <t>2011-12-05</t>
  </si>
  <si>
    <t>2011-12-08</t>
  </si>
  <si>
    <t>음반</t>
  </si>
  <si>
    <t>2011-12-11</t>
  </si>
  <si>
    <t>2010국내학술데이터베이스</t>
  </si>
  <si>
    <t>2011-12-20</t>
  </si>
  <si>
    <t>2011-12-22</t>
  </si>
  <si>
    <t>DVD366</t>
  </si>
  <si>
    <t>2011-12-31</t>
  </si>
  <si>
    <t>악보63/사전29</t>
  </si>
  <si>
    <t>2012-04-19</t>
  </si>
  <si>
    <t>2012-04-26</t>
  </si>
  <si>
    <t>DVD</t>
  </si>
  <si>
    <t>2012-05-14</t>
  </si>
  <si>
    <t>2012-07-13</t>
  </si>
  <si>
    <t>CD</t>
  </si>
  <si>
    <t>2012-07-26</t>
  </si>
  <si>
    <t>2012-08-16</t>
  </si>
  <si>
    <t>공연촬영비</t>
  </si>
  <si>
    <t>2012-08-24</t>
  </si>
  <si>
    <t>협회발간2종</t>
  </si>
  <si>
    <t>2012-08-31</t>
  </si>
  <si>
    <t>음반DVD28.CD30</t>
  </si>
  <si>
    <t>2012-09-03</t>
  </si>
  <si>
    <t>음반DVD16.CD13</t>
  </si>
  <si>
    <t>DVD49종</t>
  </si>
  <si>
    <t>2012-09-10</t>
  </si>
  <si>
    <t>음반DVD14.CD1</t>
  </si>
  <si>
    <t>CD20.DVD8</t>
  </si>
  <si>
    <t>2012-10-18</t>
  </si>
  <si>
    <t>예술신간156건</t>
  </si>
  <si>
    <t>2012-11-12</t>
  </si>
  <si>
    <t>공연촬열</t>
  </si>
  <si>
    <t>2012-11-26</t>
  </si>
  <si>
    <t>2012-11-30</t>
  </si>
  <si>
    <t>CD170종</t>
  </si>
  <si>
    <t>2012-12-05</t>
  </si>
  <si>
    <t>CD45.DVD53</t>
  </si>
  <si>
    <t>2012-12-12</t>
  </si>
  <si>
    <t>신간도서96종.97권</t>
  </si>
  <si>
    <t>2012-12-17</t>
  </si>
  <si>
    <t>공연촬영</t>
  </si>
  <si>
    <t>CD30.DVD24연극</t>
  </si>
  <si>
    <t>CD51.DVD14무용 DVD2종</t>
  </si>
  <si>
    <t>도서단행본</t>
  </si>
  <si>
    <t>2012-08-18</t>
  </si>
  <si>
    <t>학회지</t>
  </si>
  <si>
    <t>인터뷰촬영</t>
  </si>
  <si>
    <t>2013정기간행물</t>
  </si>
  <si>
    <t>공연예술</t>
  </si>
  <si>
    <t>관악총론373권</t>
  </si>
  <si>
    <t>뮤지컬분양악보78종</t>
  </si>
  <si>
    <t>미술분야해외</t>
  </si>
  <si>
    <t>EBS도서DVD17종</t>
  </si>
  <si>
    <t>악보264권</t>
  </si>
  <si>
    <t>2013도서간행물</t>
  </si>
  <si>
    <t>시청각자료(1월-3월)</t>
  </si>
  <si>
    <t>2013-04-25</t>
  </si>
  <si>
    <t>2013-04-24</t>
  </si>
  <si>
    <t>SITEDANCE외신청자료</t>
  </si>
  <si>
    <t>2013-04-09</t>
  </si>
  <si>
    <t>Frank Loesser외신청자료</t>
  </si>
  <si>
    <t>2013-04-18</t>
  </si>
  <si>
    <t>Shadow Waiker외신청자료</t>
  </si>
  <si>
    <t>예술신간단행본11권</t>
  </si>
  <si>
    <t>2013-04-26</t>
  </si>
  <si>
    <t>2013-05-16</t>
  </si>
  <si>
    <t>음반(시청각자료)</t>
  </si>
  <si>
    <t>2013-05-28</t>
  </si>
  <si>
    <t>2013-06-03</t>
  </si>
  <si>
    <t>외국도서</t>
  </si>
  <si>
    <t>2013-05-06</t>
  </si>
  <si>
    <t>국외도서</t>
  </si>
  <si>
    <t>2013-05-23</t>
  </si>
  <si>
    <t>Internarionale(신청자료)</t>
  </si>
  <si>
    <t>2013-05-24</t>
  </si>
  <si>
    <t>국외도서예술신간단행본</t>
  </si>
  <si>
    <t>시각예술전시자료</t>
  </si>
  <si>
    <t>2013-05-30</t>
  </si>
  <si>
    <t>예술사관련DVD T-60외</t>
  </si>
  <si>
    <t>2013-06-13</t>
  </si>
  <si>
    <t>CD.DVD시청각자료</t>
  </si>
  <si>
    <t>2013-07-01</t>
  </si>
  <si>
    <t>음반CD신청자료</t>
  </si>
  <si>
    <t>도서(신청자료)</t>
  </si>
  <si>
    <t>2013-06-14</t>
  </si>
  <si>
    <t>2013-06-20</t>
  </si>
  <si>
    <t>2013-07-26</t>
  </si>
  <si>
    <t>2013-08-16</t>
  </si>
  <si>
    <t>DVD.CD음반(시청각자료)</t>
  </si>
  <si>
    <t>2013-08-26</t>
  </si>
  <si>
    <t>2013-08-20</t>
  </si>
  <si>
    <t>도서구입(신청자료)</t>
  </si>
  <si>
    <t>2013-08-06</t>
  </si>
  <si>
    <t>2013-08-24</t>
  </si>
  <si>
    <t>2013-09-26</t>
  </si>
  <si>
    <t>2013-10-01</t>
  </si>
  <si>
    <t>도서(예술신간단행본)</t>
  </si>
  <si>
    <t>2013-10-14</t>
  </si>
  <si>
    <t>2013-10-25</t>
  </si>
  <si>
    <t>2013-10-30</t>
  </si>
  <si>
    <t>도서(시각예술분야단행)</t>
  </si>
  <si>
    <t>2013-11-05</t>
  </si>
  <si>
    <t>음반CD.DVD시청각자료</t>
  </si>
  <si>
    <t>2013-11-06</t>
  </si>
  <si>
    <t>해외신보음악CD</t>
  </si>
  <si>
    <t>2013-11-13</t>
  </si>
  <si>
    <t>해외도서(예술사)</t>
  </si>
  <si>
    <t>한국학술정보(전문도서)</t>
  </si>
  <si>
    <t>2013-11-15</t>
  </si>
  <si>
    <t>한국십진분류법</t>
  </si>
  <si>
    <t>2013-11-12</t>
  </si>
  <si>
    <t>음반CD,DVD</t>
  </si>
  <si>
    <t>2013-12-06</t>
  </si>
  <si>
    <t>2013-12-10</t>
  </si>
  <si>
    <t>해외도서구입</t>
  </si>
  <si>
    <t>2013-11-19</t>
  </si>
  <si>
    <t>2013-11-26</t>
  </si>
  <si>
    <t>해외예술시청각자료</t>
  </si>
  <si>
    <t>2013-11-30</t>
  </si>
  <si>
    <t>CD.DVD음반</t>
  </si>
  <si>
    <t>2013-12-12</t>
  </si>
  <si>
    <t>2013-12-13</t>
  </si>
  <si>
    <t>예술신간연속</t>
  </si>
  <si>
    <t>리움미술관도록구매</t>
  </si>
  <si>
    <t>2013-12-04</t>
  </si>
  <si>
    <t>2013-12-20</t>
  </si>
  <si>
    <t>2013-12-11</t>
  </si>
  <si>
    <t>악보(창작음악자료)</t>
  </si>
  <si>
    <t>2013-12-26</t>
  </si>
  <si>
    <t>드레스서클(뮤지컬)</t>
  </si>
  <si>
    <t>해외연속정기간행물</t>
  </si>
  <si>
    <t>도서(해외국내)</t>
  </si>
  <si>
    <t>도서(무용단신청자료)</t>
  </si>
  <si>
    <t>2013-12-24</t>
  </si>
  <si>
    <t>정기구독료일부</t>
  </si>
  <si>
    <t>도서이용자신청자료</t>
  </si>
  <si>
    <t>2014-03-21</t>
  </si>
  <si>
    <t>2014-03-31</t>
  </si>
  <si>
    <t>2014-04-01</t>
  </si>
  <si>
    <t>DVD.CD75</t>
  </si>
  <si>
    <t>2014-04-11</t>
  </si>
  <si>
    <t>희소예술자료</t>
  </si>
  <si>
    <t>2014-04-18</t>
  </si>
  <si>
    <t>2014-04-03</t>
  </si>
  <si>
    <t>2014-04-17</t>
  </si>
  <si>
    <t>2014-04-23</t>
  </si>
  <si>
    <t>2014-04-25</t>
  </si>
  <si>
    <t>도서대</t>
  </si>
  <si>
    <t>2014-05-12</t>
  </si>
  <si>
    <t>2014-05-13</t>
  </si>
  <si>
    <t>2014-05-19</t>
  </si>
  <si>
    <t>2014-05-20</t>
  </si>
  <si>
    <t>예술신간 시청각자료 구입(5월)</t>
  </si>
  <si>
    <t>2014-07-16</t>
  </si>
  <si>
    <t>예술신간 단행본 구입(5월)</t>
  </si>
  <si>
    <t>2014-07-24</t>
  </si>
  <si>
    <t>이용자 희망자료 구입(6월 2차)</t>
  </si>
  <si>
    <t>2014-08-12</t>
  </si>
  <si>
    <t>예술신간 시청각자료 구입(7월)</t>
  </si>
  <si>
    <t>2014-08-18</t>
  </si>
  <si>
    <t>예술신간 단행본 구입(3월)_계약처외</t>
  </si>
  <si>
    <t>2014-08-29</t>
  </si>
  <si>
    <t>이용자 희망자료 구입(4월 2차)</t>
  </si>
  <si>
    <t>이용자 희망자료 구입(5월 1차)</t>
  </si>
  <si>
    <t>예술신간 단행본 구입(7월)_계약처외</t>
  </si>
  <si>
    <t>2014-09-12</t>
  </si>
  <si>
    <t>이용자 희망자료 구입(7월)</t>
  </si>
  <si>
    <t>이용자 희망자료 구입(8월 1차)</t>
  </si>
  <si>
    <t>예술신간 단행본 구입(7월분)_계약처</t>
  </si>
  <si>
    <t>2014-09-16</t>
  </si>
  <si>
    <t>이용자 희망자료 구입(해외악보)</t>
  </si>
  <si>
    <t>창작음악 희소음반 구입</t>
  </si>
  <si>
    <t>2014-09-29</t>
  </si>
  <si>
    <t>2013년 구독 연속간행물 분실분 구입</t>
  </si>
  <si>
    <t>2014-10-06</t>
  </si>
  <si>
    <t>이용자 희망자료 구입(9월 1차)</t>
  </si>
  <si>
    <t>2014-10-10</t>
  </si>
  <si>
    <t>예술신간 시청각자료(10월분) 및 해외 신보 구입</t>
  </si>
  <si>
    <t>2014-10-28</t>
  </si>
  <si>
    <t>예술신간 단행본 구입(9월)</t>
  </si>
  <si>
    <t>2014-10-29</t>
  </si>
  <si>
    <t>이용자 희망자료 구입(10월 1차)</t>
  </si>
  <si>
    <t>2014-11-03</t>
  </si>
  <si>
    <t>이용자 희망자료 구입(9월 2차)</t>
  </si>
  <si>
    <t>예술신간 단행본 구입(9월)_계약처외</t>
  </si>
  <si>
    <t>2014-11-05</t>
  </si>
  <si>
    <t>이용자 희망자료 구입(9월 1차)_1건</t>
  </si>
  <si>
    <t>이용자 희망자료 구입(10월 2차)</t>
  </si>
  <si>
    <t>2014-12-06</t>
  </si>
  <si>
    <t>국내 연속간행물 구독</t>
  </si>
  <si>
    <t>2014-12-08</t>
  </si>
  <si>
    <t>국외 연속간행물 구독</t>
  </si>
  <si>
    <t>이용자 희망자료 구입(11월)</t>
  </si>
  <si>
    <t>2014-12-09</t>
  </si>
  <si>
    <t>한국자수박물관 도록 구입</t>
  </si>
  <si>
    <t>2014-12-13</t>
  </si>
  <si>
    <t>2014-12-14</t>
  </si>
  <si>
    <t>2014-12-15</t>
  </si>
  <si>
    <t>2014-12-16</t>
  </si>
  <si>
    <t>예술신간 시청각자료 구입 (3월분)</t>
  </si>
  <si>
    <t>(국고)예술자료원 운영사업비(예술자료수집및보존)</t>
    <phoneticPr fontId="4" type="noConversion"/>
  </si>
  <si>
    <t xml:space="preserve">예술신간 단행본 구입(3월분_법인구매) </t>
  </si>
  <si>
    <t xml:space="preserve">예술신간 단행본 구입(3월분_개별구매) </t>
  </si>
  <si>
    <t xml:space="preserve">이용자 희망자료 구입(3월 1차) </t>
  </si>
  <si>
    <t>이용자 희망자료 구입 (3월 2차)</t>
  </si>
  <si>
    <t>이용자 희망자료 구입 (4월 1차)</t>
  </si>
  <si>
    <t>예술신간 시청각자료 구입 (4월분)</t>
  </si>
  <si>
    <t>이용자 희망자료 구입 (4월 2차)</t>
  </si>
  <si>
    <t>이용자 희망자료 구입 (5월 1차)</t>
  </si>
  <si>
    <t>예술신간 시청각자료 구입 (상반기 해외신보)</t>
  </si>
  <si>
    <t xml:space="preserve">예술신간 단행본 구입(5월분) </t>
  </si>
  <si>
    <t>이용자 희망자료 구입 (6월 1차)</t>
  </si>
  <si>
    <t>이용자 희망자료 구입 (5월 2차)</t>
  </si>
  <si>
    <t>예술신간 시청각자료 구입 (7월분)</t>
  </si>
  <si>
    <t>이용자 희망자료 구입 (6월 2차)</t>
  </si>
  <si>
    <t>이용자 희망자료 구입 (7월 1차)</t>
  </si>
  <si>
    <t>이용자 희망자료 구입 (6월 2차)_추가1건</t>
  </si>
  <si>
    <t xml:space="preserve">예술신간 단행본 구입(7월분) </t>
  </si>
  <si>
    <t>이용자 희망자료 구입 (7월 2차)</t>
  </si>
  <si>
    <t>이용자 희망자료 구입 (8월 1차)</t>
  </si>
  <si>
    <t>예술신간 시청각자료 구입 (9월)</t>
  </si>
  <si>
    <t>이용자 희망자료 구입 (8월 2차)</t>
  </si>
  <si>
    <t>예술신간 시청각자료 (11월)</t>
    <phoneticPr fontId="4" type="noConversion"/>
  </si>
  <si>
    <t>2016년 국내 연속간행물</t>
    <phoneticPr fontId="4" type="noConversion"/>
  </si>
  <si>
    <t>2016년 국외(서양서,동양서) 연속간행물</t>
    <phoneticPr fontId="4" type="noConversion"/>
  </si>
  <si>
    <t>예술자료원 이용자 희망자료(9월1차~11월)</t>
    <phoneticPr fontId="4" type="noConversion"/>
  </si>
  <si>
    <t>예술신간 단행본(2015.하반기)</t>
    <phoneticPr fontId="4" type="noConversion"/>
  </si>
  <si>
    <t>이용자 희망자료 (10월2차분) 추가</t>
    <phoneticPr fontId="4" type="noConversion"/>
  </si>
  <si>
    <t>예술자료원 이용자 희망자료(3월1차) 정산분</t>
    <phoneticPr fontId="4" type="noConversion"/>
  </si>
  <si>
    <t>예술신간 단행본(3월분) 구입 정산 비용 지급</t>
    <phoneticPr fontId="4" type="noConversion"/>
  </si>
  <si>
    <t>예술신간 시청각(DVD)자료 구입</t>
    <phoneticPr fontId="4" type="noConversion"/>
  </si>
  <si>
    <t>예술신간 시청각(CD)자료 구입</t>
    <phoneticPr fontId="4" type="noConversion"/>
  </si>
  <si>
    <t>예술자료원 이용자 희망자료(3월2차) 정산분</t>
    <phoneticPr fontId="4" type="noConversion"/>
  </si>
  <si>
    <t>예술자료원 이용자 희망자료(4월1차) 정산분</t>
    <phoneticPr fontId="4" type="noConversion"/>
  </si>
  <si>
    <t>예술자료원 이용자 희망자료(5월1차) 정산분</t>
    <phoneticPr fontId="4" type="noConversion"/>
  </si>
  <si>
    <t>예술자료원 이용자 희망자료(5월1~2차) 구입</t>
    <phoneticPr fontId="4" type="noConversion"/>
  </si>
  <si>
    <t>예술자료원 이용자 희망자료(4월2차) 정산분</t>
    <phoneticPr fontId="4" type="noConversion"/>
  </si>
  <si>
    <t>2016.6월 예술신간 시청각(DVD)자료 구입</t>
    <phoneticPr fontId="4" type="noConversion"/>
  </si>
  <si>
    <t>2016.6월 예술신간 단행본 구입</t>
    <phoneticPr fontId="4" type="noConversion"/>
  </si>
  <si>
    <t>예술자료원 이용자 희망자료(6월1차) 정산분</t>
    <phoneticPr fontId="4" type="noConversion"/>
  </si>
  <si>
    <t>예술자료원 이용자 희망자료(7월1차) 정산분</t>
    <phoneticPr fontId="4" type="noConversion"/>
  </si>
  <si>
    <t>예술자료원 이용자 희망자료(6월2차) 정산분</t>
    <phoneticPr fontId="4" type="noConversion"/>
  </si>
  <si>
    <t>예술자료원 이용자 희망자료(7월2차) 정산분</t>
    <phoneticPr fontId="4" type="noConversion"/>
  </si>
  <si>
    <t>2016년 8월 예술자료원 이용자 희망자료 구입 금액 정산</t>
    <phoneticPr fontId="4" type="noConversion"/>
  </si>
  <si>
    <t>2016년 9월 예술자료원 이용자 희망자료 구입 금액 정산</t>
    <phoneticPr fontId="4" type="noConversion"/>
  </si>
  <si>
    <t>예술분야 신간 시청각자료(CD)</t>
    <phoneticPr fontId="4" type="noConversion"/>
  </si>
  <si>
    <t>예술분야 신간 시청각자료(DVD)</t>
    <phoneticPr fontId="4" type="noConversion"/>
  </si>
  <si>
    <t>예술분야 신간 단행본 구입</t>
    <phoneticPr fontId="4" type="noConversion"/>
  </si>
  <si>
    <t>예술신간 단행본(3월분) 구입 차액</t>
    <phoneticPr fontId="4" type="noConversion"/>
  </si>
  <si>
    <t>예술자료원 이용자 희망자료</t>
    <phoneticPr fontId="4" type="noConversion"/>
  </si>
  <si>
    <t xml:space="preserve"> 예술분야 신간 단행본</t>
    <phoneticPr fontId="4" type="noConversion"/>
  </si>
  <si>
    <t>무용분야 소장자료 특성화를 위한 전문가 추천 영상자료</t>
    <phoneticPr fontId="4" type="noConversion"/>
  </si>
  <si>
    <t>2016년 ARKO 음악클럽 가을학기 신청 자료</t>
    <phoneticPr fontId="4" type="noConversion"/>
  </si>
  <si>
    <t>예술신간 단행본 및 시청각자료</t>
    <phoneticPr fontId="4" type="noConversion"/>
  </si>
  <si>
    <t>예술분야 신간 단행본(서양서)</t>
    <phoneticPr fontId="4" type="noConversion"/>
  </si>
  <si>
    <t>(국고)예술자료원 운영사업비(예술자료수집및보존) 소계</t>
    <phoneticPr fontId="4" type="noConversion"/>
  </si>
  <si>
    <t>국고회계 도서 합계</t>
    <phoneticPr fontId="4" type="noConversion"/>
  </si>
  <si>
    <t>(자체)비품및감가상각비명세서</t>
    <phoneticPr fontId="7" type="noConversion"/>
  </si>
  <si>
    <t>씨어터카페 주방집기(머그컵등)</t>
  </si>
  <si>
    <t>2011-09-27</t>
  </si>
  <si>
    <t>(자체)한국공연예술센터 경상운영비</t>
    <phoneticPr fontId="4" type="noConversion"/>
  </si>
  <si>
    <t>행정용 컴퓨터 및 프린트</t>
  </si>
  <si>
    <t>씨어터카페 (냉동냉장고,온수기)</t>
  </si>
  <si>
    <t>씨어터카페 에스프레소머신</t>
  </si>
  <si>
    <t>씨어터카페 주방장비(드립용 그라인더)</t>
  </si>
  <si>
    <t>2011-11-10</t>
  </si>
  <si>
    <t>북스테이지 컴퓨터</t>
  </si>
  <si>
    <t>2011-11-15</t>
  </si>
  <si>
    <t>씨어터카페 POS, 계산대모니터</t>
  </si>
  <si>
    <t>2011-11-21</t>
  </si>
  <si>
    <t>사무용금고</t>
  </si>
  <si>
    <t>2011-11-22</t>
  </si>
  <si>
    <t>씨어터카페 장비</t>
  </si>
  <si>
    <t>대학로 주차장 야회 천막휴게실</t>
  </si>
  <si>
    <t>씨어터카페 소형 냉동고</t>
  </si>
  <si>
    <t>2012-06-29</t>
  </si>
  <si>
    <t>씨어터카페 미니오븐</t>
  </si>
  <si>
    <t>2012-09-23</t>
  </si>
  <si>
    <t>사무용소프트웨어</t>
  </si>
  <si>
    <t>2013-03-11</t>
  </si>
  <si>
    <t>데스크톱컴퓨터</t>
  </si>
  <si>
    <t>2013-03-14</t>
  </si>
  <si>
    <t>유틸리티소프트웨어</t>
  </si>
  <si>
    <t>2013-04-03</t>
  </si>
  <si>
    <t>대학로예술극장아카이브수납장</t>
  </si>
  <si>
    <t>음원재생백업시스템</t>
  </si>
  <si>
    <t>2013-05-15</t>
  </si>
  <si>
    <t>가구외</t>
  </si>
  <si>
    <t>DN-700C</t>
  </si>
  <si>
    <t>2013-06-24</t>
  </si>
  <si>
    <t>아르코예술극장 냉난방기</t>
  </si>
  <si>
    <t>씨어터카페 제빙기및빙삭기</t>
  </si>
  <si>
    <t>2013-07-18</t>
  </si>
  <si>
    <t>세아제빙기외</t>
  </si>
  <si>
    <t>캠브로디스펜서1000LCD</t>
  </si>
  <si>
    <t>2013-07-23</t>
  </si>
  <si>
    <t>후지제록스CP-205프린터외</t>
  </si>
  <si>
    <t>2013-08-28</t>
  </si>
  <si>
    <t>2013-09-09</t>
  </si>
  <si>
    <t>삼성DM-300데스크탑</t>
  </si>
  <si>
    <t>조립식앵글</t>
  </si>
  <si>
    <t>2013-09-27</t>
  </si>
  <si>
    <t>아르코예술극장2층회의실냉난방기</t>
  </si>
  <si>
    <t>인터넷전용영상시스템 노트북</t>
  </si>
  <si>
    <t>2014-02-24</t>
  </si>
  <si>
    <t>업무용사무기기(복합기)</t>
  </si>
  <si>
    <t>2014-02-28</t>
  </si>
  <si>
    <t>문화사업부 사무용가구(보조책상)</t>
  </si>
  <si>
    <t>2014-03-04</t>
  </si>
  <si>
    <t>대학로예술극장 기계실 CCTV 모니터</t>
  </si>
  <si>
    <t>2014-03-06</t>
  </si>
  <si>
    <t>업무용사무기기(문서세단기)</t>
  </si>
  <si>
    <t>사무용 S/W(알툴즈통합보안팩)</t>
  </si>
  <si>
    <t>창작공간 연습실 사물함 소품</t>
  </si>
  <si>
    <t>사무용 LED모니터 19인치(4대)</t>
  </si>
  <si>
    <t>컴퓨터2대</t>
    <phoneticPr fontId="4" type="noConversion"/>
  </si>
  <si>
    <t xml:space="preserve">19인치 LED 모니터 3대 외 </t>
    <phoneticPr fontId="4" type="noConversion"/>
  </si>
  <si>
    <t>컴퓨터 6대, 모니터 4대</t>
    <phoneticPr fontId="4" type="noConversion"/>
  </si>
  <si>
    <t>컴퓨터(공연운영부)</t>
  </si>
  <si>
    <t>모니터(공연운영부)</t>
  </si>
  <si>
    <t>컴퓨터(공연예술센터_18대)</t>
  </si>
  <si>
    <t>컬러레이저프린터(공연예술센터)</t>
  </si>
  <si>
    <t>송풍기(공연예술센터)</t>
  </si>
  <si>
    <t>컴퓨터(극장운영부)</t>
  </si>
  <si>
    <t>(자체)공연장 경상운영비</t>
    <phoneticPr fontId="4" type="noConversion"/>
  </si>
  <si>
    <t>모니터(극장운영부)</t>
  </si>
  <si>
    <t>컴퓨터(무대예술부)</t>
  </si>
  <si>
    <t>모니터(무대예술부)</t>
  </si>
  <si>
    <t>(자체)한국공연예술센터 경상운영비 소계</t>
    <phoneticPr fontId="4" type="noConversion"/>
  </si>
  <si>
    <t>3M감응재생제거기</t>
  </si>
  <si>
    <t>2013-03-20</t>
  </si>
  <si>
    <t>(자체)예술자료원기관운영비</t>
  </si>
  <si>
    <t>장수럭셔리의자 21건</t>
  </si>
  <si>
    <t>2013-05-29</t>
  </si>
  <si>
    <t>안내카운터</t>
  </si>
  <si>
    <t>2013-06-04</t>
  </si>
  <si>
    <t>L형데스크2건</t>
  </si>
  <si>
    <t>사이드캐비닛</t>
  </si>
  <si>
    <t>일반형데스크</t>
  </si>
  <si>
    <t>3단서랍2건</t>
  </si>
  <si>
    <t>대형참고서가</t>
  </si>
  <si>
    <t>프린터테이블</t>
  </si>
  <si>
    <t>신용카드조회기</t>
  </si>
  <si>
    <t>2013-06-12</t>
  </si>
  <si>
    <t>바코드스케너</t>
  </si>
  <si>
    <t>2013-10-31</t>
  </si>
  <si>
    <t>무선마이크</t>
  </si>
  <si>
    <t>컴퓨터.모니터2대</t>
  </si>
  <si>
    <t>2013-07-31</t>
  </si>
  <si>
    <t>팩시밀리복합기</t>
  </si>
  <si>
    <t>Zenius Classic카드기</t>
  </si>
  <si>
    <t>2014-03-07</t>
  </si>
  <si>
    <t>데스크컴퓨터외</t>
  </si>
  <si>
    <t>2014-03-17</t>
  </si>
  <si>
    <t>스캐너</t>
  </si>
  <si>
    <t>감상실자재(AZUR 752 DB)</t>
  </si>
  <si>
    <t>2014-05-26</t>
  </si>
  <si>
    <t>서가(UAB226VS)</t>
  </si>
  <si>
    <t>2014-12-02</t>
  </si>
  <si>
    <t>서가(UAB226VE)</t>
  </si>
  <si>
    <t>(자체)예술자료원기관운영비</t>
    <phoneticPr fontId="4" type="noConversion"/>
  </si>
  <si>
    <t>Museum Blow Vac</t>
    <phoneticPr fontId="4" type="noConversion"/>
  </si>
  <si>
    <t>(자체)예술자료원기관운영비 소계</t>
    <phoneticPr fontId="4" type="noConversion"/>
  </si>
  <si>
    <t>자체회계 비품 합계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</si>
</sst>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###,###"/>
    <numFmt numFmtId="177" formatCode="###,##0.###"/>
    <numFmt numFmtId="178" formatCode="_-* #,##0.000_-;\-* #,##0.000_-;_-* &quot;-&quot;_-;_-@_-"/>
  </numFmts>
  <fonts count="2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name val="바탕체"/>
      <family val="1"/>
      <charset val="129"/>
    </font>
    <font>
      <sz val="1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u/>
      <sz val="16"/>
      <color indexed="8"/>
      <name val="맑은 고딕"/>
      <family val="3"/>
      <charset val="129"/>
    </font>
    <font>
      <sz val="10"/>
      <name val="MS Sans Serif"/>
      <family val="2"/>
    </font>
    <font>
      <sz val="8"/>
      <name val="돋움체"/>
      <family val="3"/>
      <charset val="129"/>
    </font>
    <font>
      <sz val="16"/>
      <color indexed="8"/>
      <name val="맑은 고딕"/>
      <family val="3"/>
      <charset val="129"/>
    </font>
    <font>
      <b/>
      <u/>
      <sz val="10"/>
      <name val="맑은 고딕"/>
      <family val="3"/>
      <charset val="129"/>
    </font>
    <font>
      <sz val="8"/>
      <name val="돋움"/>
      <family val="3"/>
      <charset val="129"/>
    </font>
    <font>
      <sz val="10"/>
      <name val="Arial"/>
      <family val="2"/>
    </font>
    <font>
      <b/>
      <sz val="10"/>
      <color indexed="8"/>
      <name val="맑은 고딕"/>
      <family val="3"/>
      <charset val="129"/>
      <scheme val="minor"/>
    </font>
    <font>
      <sz val="9"/>
      <name val="굴림체"/>
      <family val="3"/>
      <charset val="129"/>
    </font>
    <font>
      <sz val="10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0"/>
      <name val="맑은 고딕"/>
      <family val="3"/>
      <charset val="129"/>
    </font>
    <font>
      <b/>
      <u/>
      <sz val="16"/>
      <color indexed="8"/>
      <name val="맑은 고딕"/>
      <family val="3"/>
      <charset val="129"/>
      <scheme val="minor"/>
    </font>
    <font>
      <sz val="16"/>
      <color indexed="8"/>
      <name val="맑은 고딕"/>
      <family val="3"/>
      <charset val="129"/>
      <scheme val="minor"/>
    </font>
    <font>
      <b/>
      <u/>
      <sz val="10"/>
      <name val="맑은 고딕"/>
      <family val="3"/>
      <charset val="129"/>
      <scheme val="minor"/>
    </font>
    <font>
      <b/>
      <sz val="8"/>
      <color indexed="8"/>
      <name val="돋움체"/>
      <family val="3"/>
      <charset val="129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1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double">
        <color indexed="64"/>
      </bottom>
      <diagonal/>
    </border>
    <border>
      <left style="thin">
        <color indexed="8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9">
    <xf numFmtId="0" fontId="0" fillId="0" borderId="0">
      <alignment vertical="center"/>
    </xf>
    <xf numFmtId="0" fontId="2" fillId="0" borderId="0"/>
    <xf numFmtId="41" fontId="5" fillId="0" borderId="0" applyFont="0" applyFill="0" applyBorder="0" applyAlignment="0" applyProtection="0">
      <alignment vertical="center"/>
    </xf>
    <xf numFmtId="0" fontId="8" fillId="0" borderId="0"/>
    <xf numFmtId="0" fontId="12" fillId="0" borderId="0"/>
    <xf numFmtId="0" fontId="14" fillId="0" borderId="0"/>
    <xf numFmtId="0" fontId="5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</cellStyleXfs>
  <cellXfs count="155">
    <xf numFmtId="0" fontId="0" fillId="0" borderId="0" xfId="0">
      <alignment vertical="center"/>
    </xf>
    <xf numFmtId="0" fontId="3" fillId="0" borderId="0" xfId="1" applyFont="1" applyFill="1" applyBorder="1" applyAlignment="1">
      <alignment horizontal="center" vertical="center"/>
    </xf>
    <xf numFmtId="14" fontId="3" fillId="0" borderId="0" xfId="1" applyNumberFormat="1" applyFont="1" applyFill="1" applyBorder="1" applyAlignment="1">
      <alignment horizontal="center" vertical="center"/>
    </xf>
    <xf numFmtId="41" fontId="3" fillId="0" borderId="0" xfId="2" applyFont="1" applyFill="1" applyBorder="1" applyAlignment="1">
      <alignment horizontal="center" vertical="center"/>
    </xf>
    <xf numFmtId="41" fontId="3" fillId="0" borderId="0" xfId="2" applyFont="1" applyFill="1" applyAlignment="1">
      <alignment vertical="center"/>
    </xf>
    <xf numFmtId="0" fontId="3" fillId="0" borderId="0" xfId="1" applyFont="1" applyFill="1" applyBorder="1" applyAlignment="1">
      <alignment vertical="center"/>
    </xf>
    <xf numFmtId="0" fontId="6" fillId="0" borderId="1" xfId="1" applyFont="1" applyFill="1" applyBorder="1" applyAlignment="1">
      <alignment horizontal="center" vertical="center"/>
    </xf>
    <xf numFmtId="0" fontId="9" fillId="0" borderId="0" xfId="3" applyFont="1" applyFill="1" applyAlignment="1">
      <alignment vertical="center"/>
    </xf>
    <xf numFmtId="0" fontId="10" fillId="0" borderId="0" xfId="1" applyFont="1" applyFill="1" applyBorder="1" applyAlignment="1">
      <alignment horizontal="center" vertical="center"/>
    </xf>
    <xf numFmtId="0" fontId="3" fillId="0" borderId="0" xfId="1" applyFont="1" applyFill="1" applyAlignment="1">
      <alignment vertical="center"/>
    </xf>
    <xf numFmtId="0" fontId="3" fillId="0" borderId="0" xfId="1" applyFont="1" applyFill="1" applyAlignment="1">
      <alignment horizontal="center" vertical="center"/>
    </xf>
    <xf numFmtId="41" fontId="3" fillId="0" borderId="0" xfId="2" applyFont="1" applyFill="1" applyAlignment="1">
      <alignment horizontal="center" vertical="center"/>
    </xf>
    <xf numFmtId="0" fontId="3" fillId="0" borderId="0" xfId="1" applyFont="1" applyFill="1" applyAlignment="1">
      <alignment horizontal="center" vertical="center"/>
    </xf>
    <xf numFmtId="0" fontId="3" fillId="0" borderId="2" xfId="1" applyFont="1" applyFill="1" applyBorder="1" applyAlignment="1">
      <alignment horizontal="left" vertical="center"/>
    </xf>
    <xf numFmtId="0" fontId="3" fillId="0" borderId="2" xfId="1" applyFont="1" applyFill="1" applyBorder="1" applyAlignment="1">
      <alignment vertical="center"/>
    </xf>
    <xf numFmtId="41" fontId="3" fillId="0" borderId="2" xfId="2" applyFont="1" applyFill="1" applyBorder="1" applyAlignment="1">
      <alignment vertical="center"/>
    </xf>
    <xf numFmtId="0" fontId="3" fillId="0" borderId="2" xfId="1" applyFont="1" applyFill="1" applyBorder="1" applyAlignment="1">
      <alignment horizontal="center" vertical="center"/>
    </xf>
    <xf numFmtId="0" fontId="3" fillId="0" borderId="2" xfId="1" applyFont="1" applyFill="1" applyBorder="1" applyAlignment="1">
      <alignment horizontal="right" vertical="center"/>
    </xf>
    <xf numFmtId="41" fontId="3" fillId="0" borderId="0" xfId="2" applyFont="1" applyFill="1" applyBorder="1" applyAlignment="1">
      <alignment horizontal="right" vertical="center"/>
    </xf>
    <xf numFmtId="0" fontId="3" fillId="0" borderId="0" xfId="1" applyFont="1" applyFill="1" applyBorder="1" applyAlignment="1">
      <alignment horizontal="right" vertical="center"/>
    </xf>
    <xf numFmtId="0" fontId="13" fillId="0" borderId="3" xfId="4" applyFont="1" applyFill="1" applyBorder="1" applyAlignment="1">
      <alignment horizontal="center" vertical="center"/>
    </xf>
    <xf numFmtId="14" fontId="13" fillId="0" borderId="3" xfId="4" applyNumberFormat="1" applyFont="1" applyFill="1" applyBorder="1" applyAlignment="1">
      <alignment horizontal="center" vertical="center"/>
    </xf>
    <xf numFmtId="41" fontId="13" fillId="0" borderId="3" xfId="2" applyFont="1" applyFill="1" applyBorder="1" applyAlignment="1">
      <alignment horizontal="center" vertical="center"/>
    </xf>
    <xf numFmtId="0" fontId="15" fillId="0" borderId="4" xfId="5" applyNumberFormat="1" applyFont="1" applyFill="1" applyBorder="1" applyAlignment="1" applyProtection="1">
      <alignment horizontal="center" vertical="center"/>
    </xf>
    <xf numFmtId="41" fontId="16" fillId="0" borderId="5" xfId="2" applyFont="1" applyFill="1" applyBorder="1" applyAlignment="1">
      <alignment horizontal="right" vertical="center"/>
    </xf>
    <xf numFmtId="176" fontId="16" fillId="0" borderId="5" xfId="4" applyNumberFormat="1" applyFont="1" applyFill="1" applyBorder="1" applyAlignment="1">
      <alignment horizontal="center" vertical="center"/>
    </xf>
    <xf numFmtId="177" fontId="16" fillId="0" borderId="5" xfId="4" applyNumberFormat="1" applyFont="1" applyFill="1" applyBorder="1" applyAlignment="1">
      <alignment horizontal="right" vertical="center"/>
    </xf>
    <xf numFmtId="0" fontId="15" fillId="0" borderId="4" xfId="5" applyNumberFormat="1" applyFont="1" applyFill="1" applyBorder="1" applyAlignment="1" applyProtection="1">
      <alignment vertical="center"/>
    </xf>
    <xf numFmtId="41" fontId="10" fillId="0" borderId="0" xfId="2" applyFont="1" applyFill="1" applyBorder="1" applyAlignment="1">
      <alignment horizontal="center" vertical="center"/>
    </xf>
    <xf numFmtId="0" fontId="15" fillId="0" borderId="5" xfId="5" applyNumberFormat="1" applyFont="1" applyFill="1" applyBorder="1" applyAlignment="1" applyProtection="1">
      <alignment horizontal="center" vertical="center"/>
    </xf>
    <xf numFmtId="0" fontId="15" fillId="0" borderId="5" xfId="5" applyNumberFormat="1" applyFont="1" applyFill="1" applyBorder="1" applyAlignment="1" applyProtection="1">
      <alignment vertical="center"/>
    </xf>
    <xf numFmtId="0" fontId="17" fillId="0" borderId="3" xfId="5" applyNumberFormat="1" applyFont="1" applyFill="1" applyBorder="1" applyAlignment="1" applyProtection="1">
      <alignment horizontal="center" vertical="center"/>
    </xf>
    <xf numFmtId="41" fontId="17" fillId="0" borderId="3" xfId="2" applyFont="1" applyFill="1" applyBorder="1" applyAlignment="1" applyProtection="1">
      <alignment horizontal="center" vertical="center"/>
    </xf>
    <xf numFmtId="41" fontId="13" fillId="0" borderId="3" xfId="2" applyFont="1" applyFill="1" applyBorder="1" applyAlignment="1">
      <alignment horizontal="right" vertical="center"/>
    </xf>
    <xf numFmtId="0" fontId="17" fillId="0" borderId="3" xfId="5" applyNumberFormat="1" applyFont="1" applyFill="1" applyBorder="1" applyAlignment="1" applyProtection="1">
      <alignment vertical="center"/>
    </xf>
    <xf numFmtId="0" fontId="16" fillId="0" borderId="5" xfId="4" applyFont="1" applyFill="1" applyBorder="1" applyAlignment="1">
      <alignment horizontal="center" vertical="center"/>
    </xf>
    <xf numFmtId="0" fontId="15" fillId="0" borderId="5" xfId="4" applyFont="1" applyFill="1" applyBorder="1" applyAlignment="1">
      <alignment vertical="center"/>
    </xf>
    <xf numFmtId="41" fontId="18" fillId="0" borderId="0" xfId="2" applyFont="1" applyFill="1" applyBorder="1" applyAlignment="1">
      <alignment horizontal="center" vertical="center"/>
    </xf>
    <xf numFmtId="0" fontId="18" fillId="0" borderId="0" xfId="1" applyFont="1" applyFill="1" applyBorder="1" applyAlignment="1">
      <alignment horizontal="center" vertical="center"/>
    </xf>
    <xf numFmtId="0" fontId="18" fillId="0" borderId="0" xfId="1" applyFont="1" applyFill="1" applyAlignment="1">
      <alignment vertical="center"/>
    </xf>
    <xf numFmtId="0" fontId="18" fillId="0" borderId="0" xfId="1" applyFont="1" applyFill="1" applyBorder="1" applyAlignment="1">
      <alignment vertical="center"/>
    </xf>
    <xf numFmtId="0" fontId="17" fillId="0" borderId="6" xfId="4" applyFont="1" applyFill="1" applyBorder="1" applyAlignment="1">
      <alignment horizontal="center" vertical="center"/>
    </xf>
    <xf numFmtId="0" fontId="17" fillId="0" borderId="7" xfId="4" applyFont="1" applyFill="1" applyBorder="1" applyAlignment="1">
      <alignment horizontal="center" vertical="center"/>
    </xf>
    <xf numFmtId="41" fontId="13" fillId="0" borderId="8" xfId="2" applyFont="1" applyFill="1" applyBorder="1" applyAlignment="1">
      <alignment horizontal="center" vertical="center"/>
    </xf>
    <xf numFmtId="41" fontId="13" fillId="0" borderId="8" xfId="2" applyFont="1" applyFill="1" applyBorder="1" applyAlignment="1">
      <alignment horizontal="right" vertical="center"/>
    </xf>
    <xf numFmtId="41" fontId="13" fillId="0" borderId="9" xfId="2" applyFont="1" applyFill="1" applyBorder="1" applyAlignment="1">
      <alignment horizontal="center" vertical="center"/>
    </xf>
    <xf numFmtId="41" fontId="17" fillId="0" borderId="7" xfId="2" applyFont="1" applyFill="1" applyBorder="1" applyAlignment="1" applyProtection="1">
      <alignment horizontal="center" vertical="center"/>
    </xf>
    <xf numFmtId="0" fontId="17" fillId="0" borderId="10" xfId="5" applyNumberFormat="1" applyFont="1" applyFill="1" applyBorder="1" applyAlignment="1" applyProtection="1">
      <alignment horizontal="center" vertical="center"/>
    </xf>
    <xf numFmtId="0" fontId="17" fillId="0" borderId="11" xfId="5" applyNumberFormat="1" applyFont="1" applyFill="1" applyBorder="1" applyAlignment="1" applyProtection="1">
      <alignment horizontal="center" vertical="center"/>
    </xf>
    <xf numFmtId="41" fontId="17" fillId="0" borderId="12" xfId="2" applyFont="1" applyFill="1" applyBorder="1" applyAlignment="1" applyProtection="1">
      <alignment horizontal="center" vertical="center"/>
    </xf>
    <xf numFmtId="41" fontId="13" fillId="0" borderId="13" xfId="2" applyFont="1" applyFill="1" applyBorder="1" applyAlignment="1">
      <alignment horizontal="center" vertical="center"/>
    </xf>
    <xf numFmtId="41" fontId="13" fillId="0" borderId="13" xfId="2" applyFont="1" applyFill="1" applyBorder="1" applyAlignment="1">
      <alignment horizontal="right" vertical="center"/>
    </xf>
    <xf numFmtId="41" fontId="13" fillId="0" borderId="14" xfId="2" applyFont="1" applyFill="1" applyBorder="1" applyAlignment="1">
      <alignment horizontal="center" vertical="center"/>
    </xf>
    <xf numFmtId="41" fontId="17" fillId="0" borderId="11" xfId="2" applyFont="1" applyFill="1" applyBorder="1" applyAlignment="1" applyProtection="1">
      <alignment horizontal="center" vertical="center"/>
    </xf>
    <xf numFmtId="0" fontId="17" fillId="0" borderId="12" xfId="5" applyNumberFormat="1" applyFont="1" applyFill="1" applyBorder="1" applyAlignment="1" applyProtection="1">
      <alignment vertical="center"/>
    </xf>
    <xf numFmtId="0" fontId="17" fillId="0" borderId="15" xfId="5" applyNumberFormat="1" applyFont="1" applyFill="1" applyBorder="1" applyAlignment="1" applyProtection="1">
      <alignment horizontal="center" vertical="center"/>
    </xf>
    <xf numFmtId="0" fontId="17" fillId="0" borderId="16" xfId="5" applyNumberFormat="1" applyFont="1" applyFill="1" applyBorder="1" applyAlignment="1" applyProtection="1">
      <alignment horizontal="center" vertical="center"/>
    </xf>
    <xf numFmtId="41" fontId="17" fillId="0" borderId="17" xfId="2" applyFont="1" applyFill="1" applyBorder="1" applyAlignment="1" applyProtection="1">
      <alignment horizontal="center" vertical="center"/>
    </xf>
    <xf numFmtId="41" fontId="13" fillId="0" borderId="17" xfId="2" applyFont="1" applyFill="1" applyBorder="1" applyAlignment="1">
      <alignment horizontal="center" vertical="center"/>
    </xf>
    <xf numFmtId="41" fontId="13" fillId="0" borderId="17" xfId="2" applyFont="1" applyFill="1" applyBorder="1" applyAlignment="1">
      <alignment horizontal="right" vertical="center"/>
    </xf>
    <xf numFmtId="41" fontId="17" fillId="0" borderId="17" xfId="2" applyFont="1" applyFill="1" applyBorder="1" applyAlignment="1" applyProtection="1">
      <alignment vertical="center"/>
    </xf>
    <xf numFmtId="0" fontId="3" fillId="0" borderId="0" xfId="1" applyFont="1" applyFill="1" applyBorder="1" applyAlignment="1">
      <alignment horizontal="left" vertical="center"/>
    </xf>
    <xf numFmtId="41" fontId="3" fillId="0" borderId="0" xfId="2" applyFont="1" applyFill="1" applyBorder="1" applyAlignment="1">
      <alignment horizontal="center" vertical="center"/>
    </xf>
    <xf numFmtId="41" fontId="3" fillId="0" borderId="0" xfId="2" applyFont="1" applyFill="1" applyBorder="1" applyAlignment="1">
      <alignment vertical="center"/>
    </xf>
    <xf numFmtId="0" fontId="3" fillId="0" borderId="0" xfId="1" applyFont="1" applyFill="1" applyBorder="1" applyAlignment="1">
      <alignment horizontal="left" vertical="center"/>
    </xf>
    <xf numFmtId="0" fontId="16" fillId="0" borderId="4" xfId="4" applyFont="1" applyFill="1" applyBorder="1" applyAlignment="1">
      <alignment horizontal="center" vertical="center"/>
    </xf>
    <xf numFmtId="0" fontId="15" fillId="0" borderId="4" xfId="4" applyFont="1" applyFill="1" applyBorder="1" applyAlignment="1">
      <alignment vertical="center"/>
    </xf>
    <xf numFmtId="0" fontId="17" fillId="0" borderId="3" xfId="4" applyFont="1" applyFill="1" applyBorder="1" applyAlignment="1">
      <alignment horizontal="center" vertical="center"/>
    </xf>
    <xf numFmtId="0" fontId="17" fillId="0" borderId="3" xfId="4" applyFont="1" applyFill="1" applyBorder="1" applyAlignment="1">
      <alignment horizontal="center" vertical="center"/>
    </xf>
    <xf numFmtId="0" fontId="15" fillId="0" borderId="17" xfId="5" applyNumberFormat="1" applyFont="1" applyFill="1" applyBorder="1" applyAlignment="1" applyProtection="1">
      <alignment horizontal="center" vertical="center"/>
    </xf>
    <xf numFmtId="0" fontId="15" fillId="0" borderId="17" xfId="5" applyNumberFormat="1" applyFont="1" applyFill="1" applyBorder="1" applyAlignment="1" applyProtection="1">
      <alignment vertical="center"/>
    </xf>
    <xf numFmtId="0" fontId="17" fillId="0" borderId="12" xfId="5" applyNumberFormat="1" applyFont="1" applyFill="1" applyBorder="1" applyAlignment="1" applyProtection="1">
      <alignment horizontal="center" vertical="center"/>
    </xf>
    <xf numFmtId="0" fontId="17" fillId="0" borderId="12" xfId="5" applyNumberFormat="1" applyFont="1" applyFill="1" applyBorder="1" applyAlignment="1" applyProtection="1">
      <alignment horizontal="center" vertical="center"/>
    </xf>
    <xf numFmtId="41" fontId="13" fillId="0" borderId="12" xfId="2" applyFont="1" applyFill="1" applyBorder="1" applyAlignment="1">
      <alignment horizontal="center" vertical="center"/>
    </xf>
    <xf numFmtId="41" fontId="13" fillId="0" borderId="12" xfId="2" applyFont="1" applyFill="1" applyBorder="1" applyAlignment="1">
      <alignment horizontal="right" vertical="center"/>
    </xf>
    <xf numFmtId="0" fontId="17" fillId="0" borderId="17" xfId="5" applyNumberFormat="1" applyFont="1" applyFill="1" applyBorder="1" applyAlignment="1" applyProtection="1">
      <alignment horizontal="center" vertical="center"/>
    </xf>
    <xf numFmtId="0" fontId="17" fillId="0" borderId="17" xfId="5" applyNumberFormat="1" applyFont="1" applyFill="1" applyBorder="1" applyAlignment="1" applyProtection="1">
      <alignment vertical="center"/>
    </xf>
    <xf numFmtId="41" fontId="3" fillId="0" borderId="0" xfId="1" applyNumberFormat="1" applyFont="1" applyFill="1" applyBorder="1" applyAlignment="1">
      <alignment vertical="center"/>
    </xf>
    <xf numFmtId="0" fontId="19" fillId="0" borderId="1" xfId="1" applyFont="1" applyFill="1" applyBorder="1" applyAlignment="1">
      <alignment horizontal="center" vertical="center"/>
    </xf>
    <xf numFmtId="0" fontId="20" fillId="0" borderId="0" xfId="3" applyFont="1" applyFill="1"/>
    <xf numFmtId="41" fontId="15" fillId="0" borderId="0" xfId="2" applyFont="1" applyFill="1" applyBorder="1" applyAlignment="1">
      <alignment horizontal="center" vertical="center"/>
    </xf>
    <xf numFmtId="0" fontId="21" fillId="0" borderId="0" xfId="1" applyFont="1" applyFill="1" applyBorder="1" applyAlignment="1">
      <alignment horizontal="center" vertical="center"/>
    </xf>
    <xf numFmtId="0" fontId="15" fillId="0" borderId="0" xfId="1" applyFont="1" applyFill="1" applyBorder="1" applyAlignment="1">
      <alignment vertical="center"/>
    </xf>
    <xf numFmtId="0" fontId="15" fillId="0" borderId="0" xfId="1" applyFont="1" applyFill="1" applyAlignment="1">
      <alignment horizontal="center" vertical="center"/>
    </xf>
    <xf numFmtId="41" fontId="15" fillId="0" borderId="0" xfId="2" applyFont="1" applyFill="1" applyAlignment="1">
      <alignment horizontal="center" vertical="center"/>
    </xf>
    <xf numFmtId="0" fontId="15" fillId="0" borderId="0" xfId="1" applyFont="1" applyFill="1" applyAlignment="1">
      <alignment horizontal="center" vertical="center"/>
    </xf>
    <xf numFmtId="0" fontId="15" fillId="0" borderId="2" xfId="1" applyFont="1" applyFill="1" applyBorder="1" applyAlignment="1">
      <alignment horizontal="left" vertical="center"/>
    </xf>
    <xf numFmtId="0" fontId="15" fillId="0" borderId="2" xfId="1" applyFont="1" applyFill="1" applyBorder="1" applyAlignment="1">
      <alignment vertical="center"/>
    </xf>
    <xf numFmtId="41" fontId="15" fillId="0" borderId="2" xfId="2" applyFont="1" applyFill="1" applyBorder="1" applyAlignment="1">
      <alignment vertical="center"/>
    </xf>
    <xf numFmtId="0" fontId="15" fillId="0" borderId="2" xfId="1" applyFont="1" applyFill="1" applyBorder="1" applyAlignment="1">
      <alignment horizontal="center" vertical="center"/>
    </xf>
    <xf numFmtId="0" fontId="15" fillId="0" borderId="2" xfId="1" applyFont="1" applyFill="1" applyBorder="1" applyAlignment="1">
      <alignment horizontal="right" vertical="center"/>
    </xf>
    <xf numFmtId="41" fontId="15" fillId="0" borderId="0" xfId="2" applyFont="1" applyFill="1" applyBorder="1" applyAlignment="1">
      <alignment horizontal="right" vertical="center"/>
    </xf>
    <xf numFmtId="0" fontId="15" fillId="0" borderId="0" xfId="1" applyFont="1" applyFill="1" applyBorder="1" applyAlignment="1">
      <alignment horizontal="right" vertical="center"/>
    </xf>
    <xf numFmtId="0" fontId="22" fillId="2" borderId="3" xfId="4" applyFont="1" applyFill="1" applyBorder="1" applyAlignment="1">
      <alignment horizontal="center" vertical="center"/>
    </xf>
    <xf numFmtId="0" fontId="15" fillId="0" borderId="0" xfId="1" applyFont="1" applyFill="1" applyBorder="1" applyAlignment="1">
      <alignment horizontal="center" vertical="center"/>
    </xf>
    <xf numFmtId="0" fontId="23" fillId="0" borderId="4" xfId="6" applyNumberFormat="1" applyFont="1" applyFill="1" applyBorder="1" applyAlignment="1" applyProtection="1">
      <alignment horizontal="center" vertical="center"/>
    </xf>
    <xf numFmtId="178" fontId="16" fillId="0" borderId="5" xfId="2" applyNumberFormat="1" applyFont="1" applyFill="1" applyBorder="1" applyAlignment="1">
      <alignment horizontal="center" vertical="center"/>
    </xf>
    <xf numFmtId="0" fontId="15" fillId="0" borderId="0" xfId="6" applyFont="1" applyAlignment="1">
      <alignment vertical="center"/>
    </xf>
    <xf numFmtId="0" fontId="23" fillId="0" borderId="5" xfId="6" applyNumberFormat="1" applyFont="1" applyFill="1" applyBorder="1" applyAlignment="1" applyProtection="1">
      <alignment horizontal="center" vertical="center"/>
    </xf>
    <xf numFmtId="0" fontId="15" fillId="0" borderId="5" xfId="6" applyFont="1" applyFill="1" applyBorder="1" applyAlignment="1">
      <alignment horizontal="center" vertical="center" wrapText="1"/>
    </xf>
    <xf numFmtId="14" fontId="16" fillId="0" borderId="5" xfId="6" applyNumberFormat="1" applyFont="1" applyFill="1" applyBorder="1" applyAlignment="1">
      <alignment horizontal="center" vertical="center"/>
    </xf>
    <xf numFmtId="41" fontId="15" fillId="0" borderId="0" xfId="2" applyFont="1" applyAlignment="1">
      <alignment vertical="center"/>
    </xf>
    <xf numFmtId="0" fontId="17" fillId="0" borderId="6" xfId="5" applyNumberFormat="1" applyFont="1" applyFill="1" applyBorder="1" applyAlignment="1" applyProtection="1">
      <alignment horizontal="center" vertical="center"/>
    </xf>
    <xf numFmtId="0" fontId="17" fillId="0" borderId="7" xfId="5" applyNumberFormat="1" applyFont="1" applyFill="1" applyBorder="1" applyAlignment="1" applyProtection="1">
      <alignment horizontal="center" vertical="center"/>
    </xf>
    <xf numFmtId="0" fontId="17" fillId="0" borderId="7" xfId="5" applyNumberFormat="1" applyFont="1" applyFill="1" applyBorder="1" applyAlignment="1" applyProtection="1">
      <alignment horizontal="center" vertical="center"/>
    </xf>
    <xf numFmtId="0" fontId="17" fillId="0" borderId="7" xfId="4" applyFont="1" applyFill="1" applyBorder="1" applyAlignment="1">
      <alignment horizontal="center" vertical="center"/>
    </xf>
    <xf numFmtId="14" fontId="15" fillId="0" borderId="5" xfId="5" applyNumberFormat="1" applyFont="1" applyFill="1" applyBorder="1" applyAlignment="1" applyProtection="1">
      <alignment horizontal="center" vertical="center"/>
    </xf>
    <xf numFmtId="0" fontId="24" fillId="0" borderId="17" xfId="6" applyFont="1" applyFill="1" applyBorder="1" applyAlignment="1">
      <alignment horizontal="center" vertical="center"/>
    </xf>
    <xf numFmtId="14" fontId="24" fillId="0" borderId="17" xfId="6" applyNumberFormat="1" applyFont="1" applyFill="1" applyBorder="1" applyAlignment="1">
      <alignment horizontal="center" vertical="center"/>
    </xf>
    <xf numFmtId="3" fontId="24" fillId="0" borderId="17" xfId="6" applyNumberFormat="1" applyFont="1" applyFill="1" applyBorder="1" applyAlignment="1">
      <alignment vertical="center"/>
    </xf>
    <xf numFmtId="0" fontId="24" fillId="0" borderId="17" xfId="6" applyFont="1" applyFill="1" applyBorder="1" applyAlignment="1">
      <alignment vertical="center"/>
    </xf>
    <xf numFmtId="0" fontId="23" fillId="0" borderId="17" xfId="6" applyFont="1" applyFill="1" applyBorder="1" applyAlignment="1">
      <alignment vertical="center"/>
    </xf>
    <xf numFmtId="41" fontId="15" fillId="0" borderId="0" xfId="6" applyNumberFormat="1" applyFont="1" applyAlignment="1">
      <alignment vertical="center"/>
    </xf>
    <xf numFmtId="0" fontId="15" fillId="0" borderId="0" xfId="1" applyFont="1" applyFill="1" applyBorder="1" applyAlignment="1">
      <alignment horizontal="left" vertical="center"/>
    </xf>
    <xf numFmtId="41" fontId="15" fillId="0" borderId="0" xfId="2" applyFont="1" applyFill="1" applyBorder="1" applyAlignment="1">
      <alignment horizontal="center" vertical="center"/>
    </xf>
    <xf numFmtId="41" fontId="15" fillId="0" borderId="0" xfId="2" applyFont="1" applyFill="1" applyBorder="1" applyAlignment="1">
      <alignment vertical="center"/>
    </xf>
    <xf numFmtId="0" fontId="15" fillId="0" borderId="0" xfId="1" applyFont="1" applyFill="1" applyAlignment="1">
      <alignment vertical="center"/>
    </xf>
    <xf numFmtId="41" fontId="15" fillId="0" borderId="0" xfId="2" applyFont="1" applyFill="1" applyAlignment="1">
      <alignment vertical="center"/>
    </xf>
    <xf numFmtId="41" fontId="3" fillId="0" borderId="0" xfId="7" applyFont="1" applyFill="1" applyBorder="1" applyAlignment="1">
      <alignment horizontal="center" vertical="center"/>
    </xf>
    <xf numFmtId="41" fontId="3" fillId="0" borderId="2" xfId="7" applyFont="1" applyFill="1" applyBorder="1" applyAlignment="1">
      <alignment vertical="center"/>
    </xf>
    <xf numFmtId="41" fontId="13" fillId="0" borderId="3" xfId="7" applyFont="1" applyFill="1" applyBorder="1" applyAlignment="1">
      <alignment horizontal="center" vertical="center"/>
    </xf>
    <xf numFmtId="41" fontId="15" fillId="0" borderId="4" xfId="7" applyFont="1" applyFill="1" applyBorder="1" applyAlignment="1" applyProtection="1">
      <alignment horizontal="right" vertical="center"/>
    </xf>
    <xf numFmtId="41" fontId="15" fillId="0" borderId="5" xfId="7" applyFont="1" applyFill="1" applyBorder="1" applyAlignment="1" applyProtection="1">
      <alignment horizontal="right" vertical="center"/>
    </xf>
    <xf numFmtId="41" fontId="17" fillId="0" borderId="3" xfId="7" applyFont="1" applyFill="1" applyBorder="1" applyAlignment="1" applyProtection="1">
      <alignment horizontal="center" vertical="center"/>
    </xf>
    <xf numFmtId="41" fontId="17" fillId="0" borderId="12" xfId="7" applyFont="1" applyFill="1" applyBorder="1" applyAlignment="1" applyProtection="1">
      <alignment horizontal="center" vertical="center"/>
    </xf>
    <xf numFmtId="0" fontId="24" fillId="0" borderId="15" xfId="6" applyFont="1" applyFill="1" applyBorder="1" applyAlignment="1">
      <alignment horizontal="center" vertical="center"/>
    </xf>
    <xf numFmtId="0" fontId="24" fillId="0" borderId="16" xfId="6" applyFont="1" applyFill="1" applyBorder="1" applyAlignment="1">
      <alignment horizontal="center" vertical="center"/>
    </xf>
    <xf numFmtId="41" fontId="24" fillId="0" borderId="17" xfId="7" applyFont="1" applyFill="1" applyBorder="1" applyAlignment="1">
      <alignment vertical="center"/>
    </xf>
    <xf numFmtId="41" fontId="3" fillId="0" borderId="0" xfId="7" applyFont="1" applyFill="1" applyAlignment="1">
      <alignment vertical="center"/>
    </xf>
    <xf numFmtId="0" fontId="9" fillId="0" borderId="0" xfId="3" applyFont="1" applyFill="1"/>
    <xf numFmtId="0" fontId="16" fillId="0" borderId="4" xfId="4" applyFont="1" applyFill="1" applyBorder="1" applyAlignment="1">
      <alignment vertical="center"/>
    </xf>
    <xf numFmtId="14" fontId="16" fillId="0" borderId="4" xfId="4" applyNumberFormat="1" applyFont="1" applyFill="1" applyBorder="1" applyAlignment="1">
      <alignment horizontal="center" vertical="center"/>
    </xf>
    <xf numFmtId="3" fontId="15" fillId="0" borderId="5" xfId="5" applyNumberFormat="1" applyFont="1" applyFill="1" applyBorder="1" applyAlignment="1" applyProtection="1">
      <alignment horizontal="right" vertical="center"/>
    </xf>
    <xf numFmtId="0" fontId="23" fillId="0" borderId="5" xfId="6" applyFont="1" applyFill="1" applyBorder="1">
      <alignment vertical="center"/>
    </xf>
    <xf numFmtId="3" fontId="23" fillId="0" borderId="5" xfId="6" applyNumberFormat="1" applyFont="1" applyFill="1" applyBorder="1">
      <alignment vertical="center"/>
    </xf>
    <xf numFmtId="176" fontId="16" fillId="0" borderId="5" xfId="4" applyNumberFormat="1" applyFont="1" applyFill="1" applyBorder="1" applyAlignment="1">
      <alignment horizontal="right" vertical="center"/>
    </xf>
    <xf numFmtId="0" fontId="16" fillId="0" borderId="5" xfId="4" applyFont="1" applyFill="1" applyBorder="1" applyAlignment="1">
      <alignment vertical="center"/>
    </xf>
    <xf numFmtId="14" fontId="16" fillId="0" borderId="5" xfId="4" applyNumberFormat="1" applyFont="1" applyFill="1" applyBorder="1" applyAlignment="1">
      <alignment horizontal="center" vertical="center"/>
    </xf>
    <xf numFmtId="14" fontId="15" fillId="0" borderId="5" xfId="4" applyNumberFormat="1" applyFont="1" applyFill="1" applyBorder="1" applyAlignment="1">
      <alignment horizontal="center" vertical="center"/>
    </xf>
    <xf numFmtId="41" fontId="23" fillId="0" borderId="5" xfId="7" applyFont="1" applyFill="1" applyBorder="1">
      <alignment vertical="center"/>
    </xf>
    <xf numFmtId="176" fontId="17" fillId="0" borderId="3" xfId="4" applyNumberFormat="1" applyFont="1" applyFill="1" applyBorder="1" applyAlignment="1">
      <alignment horizontal="right" vertical="center"/>
    </xf>
    <xf numFmtId="176" fontId="13" fillId="0" borderId="3" xfId="4" applyNumberFormat="1" applyFont="1" applyFill="1" applyBorder="1" applyAlignment="1">
      <alignment horizontal="center" vertical="center"/>
    </xf>
    <xf numFmtId="177" fontId="13" fillId="0" borderId="3" xfId="4" applyNumberFormat="1" applyFont="1" applyFill="1" applyBorder="1" applyAlignment="1">
      <alignment horizontal="right" vertical="center"/>
    </xf>
    <xf numFmtId="0" fontId="17" fillId="0" borderId="3" xfId="4" applyFont="1" applyFill="1" applyBorder="1" applyAlignment="1">
      <alignment vertical="center"/>
    </xf>
    <xf numFmtId="0" fontId="15" fillId="0" borderId="5" xfId="6" applyFont="1" applyFill="1" applyBorder="1" applyAlignment="1">
      <alignment vertical="center" wrapText="1"/>
    </xf>
    <xf numFmtId="0" fontId="23" fillId="0" borderId="5" xfId="8" applyFont="1" applyFill="1" applyBorder="1" applyAlignment="1">
      <alignment vertical="center" wrapText="1"/>
    </xf>
    <xf numFmtId="41" fontId="23" fillId="0" borderId="5" xfId="2" applyFont="1" applyFill="1" applyBorder="1">
      <alignment vertical="center"/>
    </xf>
    <xf numFmtId="41" fontId="15" fillId="0" borderId="5" xfId="2" applyFont="1" applyFill="1" applyBorder="1" applyAlignment="1" applyProtection="1">
      <alignment horizontal="right" vertical="center"/>
    </xf>
    <xf numFmtId="0" fontId="23" fillId="0" borderId="17" xfId="8" applyFont="1" applyFill="1" applyBorder="1" applyAlignment="1">
      <alignment vertical="center" wrapText="1"/>
    </xf>
    <xf numFmtId="14" fontId="15" fillId="0" borderId="17" xfId="5" applyNumberFormat="1" applyFont="1" applyFill="1" applyBorder="1" applyAlignment="1" applyProtection="1">
      <alignment horizontal="center" vertical="center"/>
    </xf>
    <xf numFmtId="0" fontId="24" fillId="0" borderId="12" xfId="6" applyFont="1" applyFill="1" applyBorder="1" applyAlignment="1">
      <alignment horizontal="center" vertical="center"/>
    </xf>
    <xf numFmtId="3" fontId="24" fillId="0" borderId="12" xfId="6" applyNumberFormat="1" applyFont="1" applyFill="1" applyBorder="1">
      <alignment vertical="center"/>
    </xf>
    <xf numFmtId="0" fontId="24" fillId="0" borderId="12" xfId="6" applyFont="1" applyFill="1" applyBorder="1">
      <alignment vertical="center"/>
    </xf>
    <xf numFmtId="3" fontId="24" fillId="0" borderId="17" xfId="6" applyNumberFormat="1" applyFont="1" applyFill="1" applyBorder="1">
      <alignment vertical="center"/>
    </xf>
    <xf numFmtId="0" fontId="24" fillId="0" borderId="17" xfId="6" applyFont="1" applyFill="1" applyBorder="1">
      <alignment vertical="center"/>
    </xf>
  </cellXfs>
  <cellStyles count="9">
    <cellStyle name="쉼표 [0] 13 14" xfId="2"/>
    <cellStyle name="쉼표 [0] 45 2" xfId="7"/>
    <cellStyle name="표준" xfId="0" builtinId="0"/>
    <cellStyle name="표준 10 3" xfId="6"/>
    <cellStyle name="표준 19 5 4" xfId="8"/>
    <cellStyle name="표준 2 15 10 2 2" xfId="4"/>
    <cellStyle name="표준 5 30" xfId="5"/>
    <cellStyle name="표준_2002결산보고서" xfId="1"/>
    <cellStyle name="표준_감가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4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3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openxmlformats.org/officeDocument/2006/relationships/externalLink" Target="externalLinks/externalLink6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5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3.%202016&#54924;&#44228;&#50672;&#46020;%20&#54620;&#44397;&#47928;&#54868;&#50696;&#49696;&#50948;&#50896;&#54924;%20&#44208;&#49328;&#48372;&#44256;&#49436;_&#52509;&#44292;(&#44048;&#49324;&#54980;)2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y%20Documents\ABAS\client\KBS\2002\LS_KBS02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44048;&#49324;\&#45684;&#49436;&#50872;CC\2001\&#44592;&#47568;&#51312;&#49436;0205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y%20Documents\Excel\LIK\OTH\Inv\00&#48152;&#44592;\&#51116;&#44256;&#51312;&#49324;99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y%20Documents\&#53468;&#50976;&#45768;&#51089;&#50629;\2001&#44208;&#49328;&#48372;&#44256;&#49436;&#45236;&#44732;1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y%20Documents\&#53468;&#50976;&#45768;&#51089;&#50629;\2000&#44208;&#49328;&#48372;&#44256;&#49436;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차례"/>
      <sheetName val="간지(1)"/>
      <sheetName val="결산개요"/>
      <sheetName val="대차대조표(나열식)"/>
      <sheetName val="대차대조표(총괄)"/>
      <sheetName val="재정상태표(총괄)"/>
      <sheetName val="손익계산서(나열식)"/>
      <sheetName val="손익계산서(총괄)"/>
      <sheetName val="재정운영표(총괄)"/>
      <sheetName val="순자산변동표(총괄)"/>
      <sheetName val="간지(2)"/>
      <sheetName val="대차대조표(기금)"/>
      <sheetName val="재정상태표(기금)"/>
      <sheetName val="총잉여금조정표"/>
      <sheetName val="손익계산서(기금)"/>
      <sheetName val="재정운영표(기금)"/>
      <sheetName val="순자산변동표(기금)"/>
      <sheetName val="간지(3)"/>
      <sheetName val="대차대조표(위원회)"/>
      <sheetName val="재정상태표(위원회)"/>
      <sheetName val="손익계산서(위원회)"/>
      <sheetName val="재정운영표(위원회)"/>
      <sheetName val="순자산변동표(위원회)"/>
      <sheetName val="간지(4)"/>
      <sheetName val="현금및현금성자산~장기매도가능증권"/>
      <sheetName val="미수금내역총괄"/>
      <sheetName val="미수이자및평가손익"/>
      <sheetName val="관계회사주식"/>
      <sheetName val="전화가입권~토지내역명세서"/>
      <sheetName val="감가_건물~건물감가상각비"/>
      <sheetName val="감가_부대설비"/>
      <sheetName val="감가_기계"/>
      <sheetName val="감가_차량~공업소유권"/>
      <sheetName val="감가_소프트"/>
      <sheetName val="비품,입목"/>
      <sheetName val="도서"/>
      <sheetName val="자산계정대체명세서 "/>
      <sheetName val="대손~임대보증금"/>
      <sheetName val="기부출연금외"/>
      <sheetName val="사업수익~사업외비용"/>
      <sheetName val="세입예산 실적"/>
      <sheetName val="세출예산(예산목별)"/>
      <sheetName val="세출예산(세부사업별)"/>
      <sheetName val="간지(고유회계)"/>
      <sheetName val="(고유)재무상태표(나열식)"/>
      <sheetName val="(고유)재무상태표(보고식)"/>
      <sheetName val="(고유)손익계산서(나열식)"/>
      <sheetName val="(고유)손익계산서(보고식)"/>
      <sheetName val="(고유)자본변동표(총괄)"/>
      <sheetName val="(고유)현금흐름표(총괄)"/>
      <sheetName val="간지(수탁회계)"/>
      <sheetName val="재무상태표(국고)"/>
      <sheetName val="손익계산서(국고)"/>
      <sheetName val="간지(수탁회계 명세서)"/>
      <sheetName val="현금성자산,장기매도"/>
      <sheetName val="미수금,선급금 등(수탁)"/>
      <sheetName val="감가_시설,차량(수탁)"/>
      <sheetName val="감가_비품(수탁)"/>
      <sheetName val="도서(수탁)"/>
      <sheetName val="감가_소프트(수탁)"/>
      <sheetName val="미지급(수탁)"/>
      <sheetName val="이연부채(수탁)"/>
      <sheetName val="이익잉여금(수탁)"/>
      <sheetName val="수탁사업수익~기타비용(수탁)"/>
      <sheetName val="세입(수탁)"/>
      <sheetName val="세출(수탁_세부사업별)"/>
      <sheetName val="세출(수탁_이월사업)"/>
      <sheetName val="간지(자체회계)"/>
      <sheetName val="재무상태표(자체)"/>
      <sheetName val="손익계산서(자체)"/>
      <sheetName val="간지(자체회계 명세서)"/>
      <sheetName val="예금현황(자체)"/>
      <sheetName val="미수금,선급금 등(자체)"/>
      <sheetName val="감가_비품(자체)"/>
      <sheetName val="감가_소프트(자체)"/>
      <sheetName val="미지급,예수금(자체)"/>
      <sheetName val="기본재산~기타자본(자체)"/>
      <sheetName val="용역제공~기타비용(자체)"/>
      <sheetName val="세입(자체)"/>
      <sheetName val="세출(자체_예산목별)"/>
      <sheetName val="감사의견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>
        <row r="26">
          <cell r="F26">
            <v>1877423032</v>
          </cell>
        </row>
        <row r="27">
          <cell r="F27">
            <v>-1684294740</v>
          </cell>
        </row>
        <row r="28">
          <cell r="F28">
            <v>49099627</v>
          </cell>
        </row>
        <row r="29">
          <cell r="F29">
            <v>-49096627</v>
          </cell>
        </row>
        <row r="31">
          <cell r="G31">
            <v>66336772</v>
          </cell>
        </row>
        <row r="32">
          <cell r="F32">
            <v>711422018</v>
          </cell>
        </row>
      </sheetData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>
        <row r="31">
          <cell r="G31">
            <v>40295607</v>
          </cell>
        </row>
      </sheetData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EAD"/>
      <sheetName val="총괄표"/>
      <sheetName val="요청자료"/>
      <sheetName val="3700"/>
      <sheetName val="37-15"/>
      <sheetName val="37-21"/>
      <sheetName val="37-30"/>
      <sheetName val="37-31"/>
      <sheetName val="37-32"/>
      <sheetName val="회계처리"/>
      <sheetName val="erp"/>
      <sheetName val="4050"/>
      <sheetName val="4100"/>
      <sheetName val="4700"/>
      <sheetName val="4700-30"/>
      <sheetName val="4900"/>
      <sheetName val="620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3200"/>
      <sheetName val="3800"/>
      <sheetName val="감가상각"/>
      <sheetName val="감가상각(배부)"/>
      <sheetName val="폐기자산"/>
      <sheetName val="6000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재고조사1"/>
      <sheetName val="재고조사자"/>
      <sheetName val="타처보관"/>
      <sheetName val="하기휴가변경"/>
      <sheetName val="Sheet1"/>
      <sheetName val="T_No"/>
      <sheetName val="RPMF"/>
      <sheetName val="FGMD"/>
      <sheetName val="FGMD (2)"/>
      <sheetName val="FGMD (3)"/>
      <sheetName val="INFG1198"/>
      <sheetName val="INFG1198 (2)"/>
      <sheetName val="INMD1198"/>
      <sheetName val="INMD1198 (2)"/>
      <sheetName val="key"/>
      <sheetName val="RMPM"/>
      <sheetName val="RMPM (2)"/>
      <sheetName val="RMPM (3)"/>
      <sheetName val="RMPM (4)"/>
      <sheetName val="INRM1198"/>
      <sheetName val="INRM1198 (2)"/>
      <sheetName val="INPM1198"/>
      <sheetName val="INPM1198 (2)"/>
      <sheetName val="Sheet3 (2)"/>
      <sheetName val="Sheet2"/>
      <sheetName val="Sheet3"/>
      <sheetName val="Links"/>
      <sheetName val="Lead"/>
      <sheetName val="재고조사99"/>
      <sheetName val="건설중인자산(기타)"/>
      <sheetName val="June"/>
      <sheetName val="9811 YTD"/>
      <sheetName val="Optionen"/>
      <sheetName val="대차대조표"/>
      <sheetName val="2001Org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/>
      <sheetData sheetId="12" refreshError="1">
        <row r="10">
          <cell r="AX10" t="str">
            <v>/re~~</v>
          </cell>
        </row>
        <row r="30">
          <cell r="B30">
            <v>101503</v>
          </cell>
        </row>
      </sheetData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표지"/>
      <sheetName val="결산개요"/>
      <sheetName val="BSPL"/>
      <sheetName val="수지집행"/>
      <sheetName val="잉여금처분"/>
      <sheetName val="기금부속1"/>
      <sheetName val="기본재산"/>
      <sheetName val="기금부속2"/>
      <sheetName val="기금감가 "/>
      <sheetName val="운영부속1"/>
      <sheetName val="운영부속2"/>
      <sheetName val="운영감가"/>
      <sheetName val="기본재산목록"/>
      <sheetName val="기본재산2"/>
      <sheetName val="기본재산3"/>
      <sheetName val="수익경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 refreshError="1"/>
      <sheetData sheetId="15" refreshError="1"/>
      <sheetData sheetId="16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표지"/>
      <sheetName val="결산개요"/>
      <sheetName val="BSPL"/>
      <sheetName val="수지집행"/>
      <sheetName val="잉여금처분"/>
      <sheetName val="기금부속1"/>
      <sheetName val="기본재산"/>
      <sheetName val="기금부속2"/>
      <sheetName val="기금감가 "/>
      <sheetName val="운영부속1"/>
      <sheetName val="운영부속2"/>
      <sheetName val="운영감가"/>
      <sheetName val="기본재산목록"/>
      <sheetName val="기본재산2"/>
      <sheetName val="기본재산3"/>
      <sheetName val="수익경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39997558519241921"/>
  </sheetPr>
  <dimension ref="A1:V68"/>
  <sheetViews>
    <sheetView showGridLines="0" tabSelected="1" view="pageBreakPreview" zoomScale="80" zoomScaleNormal="80" zoomScaleSheetLayoutView="80" workbookViewId="0">
      <pane ySplit="5" topLeftCell="A57" activePane="bottomLeft" state="frozen"/>
      <selection activeCell="L14" sqref="L14"/>
      <selection pane="bottomLeft" activeCell="H59" sqref="H59"/>
    </sheetView>
  </sheetViews>
  <sheetFormatPr defaultColWidth="7" defaultRowHeight="24.95" customHeight="1" x14ac:dyDescent="0.3"/>
  <cols>
    <col min="1" max="1" width="28.375" style="9" customWidth="1"/>
    <col min="2" max="2" width="11.125" style="9" bestFit="1" customWidth="1"/>
    <col min="3" max="3" width="23.25" style="9" hidden="1" customWidth="1"/>
    <col min="4" max="4" width="14.875" style="9" bestFit="1" customWidth="1"/>
    <col min="5" max="5" width="12.125" style="9" bestFit="1" customWidth="1"/>
    <col min="6" max="6" width="14.875" style="9" bestFit="1" customWidth="1"/>
    <col min="7" max="7" width="16.375" style="4" bestFit="1" customWidth="1"/>
    <col min="8" max="8" width="14.875" style="9" bestFit="1" customWidth="1"/>
    <col min="9" max="9" width="5.25" style="9" bestFit="1" customWidth="1"/>
    <col min="10" max="10" width="7" style="12" bestFit="1" customWidth="1"/>
    <col min="11" max="11" width="5.25" style="9" bestFit="1" customWidth="1"/>
    <col min="12" max="12" width="13.25" style="9" bestFit="1" customWidth="1"/>
    <col min="13" max="13" width="16.375" style="9" bestFit="1" customWidth="1"/>
    <col min="14" max="14" width="13.25" style="9" bestFit="1" customWidth="1"/>
    <col min="15" max="15" width="30" style="9" bestFit="1" customWidth="1"/>
    <col min="16" max="16" width="19.375" style="4" customWidth="1"/>
    <col min="17" max="17" width="10.625" style="9" bestFit="1" customWidth="1"/>
    <col min="18" max="19" width="17.75" style="9" customWidth="1"/>
    <col min="20" max="21" width="12.125" style="9" customWidth="1"/>
    <col min="22" max="22" width="17.75" style="9" customWidth="1"/>
    <col min="23" max="23" width="12.125" style="5" customWidth="1"/>
    <col min="24" max="257" width="7" style="5"/>
    <col min="258" max="258" width="17.25" style="5" customWidth="1"/>
    <col min="259" max="259" width="11.375" style="5" bestFit="1" customWidth="1"/>
    <col min="260" max="262" width="15.875" style="5" bestFit="1" customWidth="1"/>
    <col min="263" max="264" width="12.125" style="5" customWidth="1"/>
    <col min="265" max="265" width="15.875" style="5" bestFit="1" customWidth="1"/>
    <col min="266" max="266" width="6.5" style="5" customWidth="1"/>
    <col min="267" max="267" width="8.625" style="5" bestFit="1" customWidth="1"/>
    <col min="268" max="268" width="14.375" style="5" bestFit="1" customWidth="1"/>
    <col min="269" max="271" width="15.875" style="5" bestFit="1" customWidth="1"/>
    <col min="272" max="272" width="19.375" style="5" customWidth="1"/>
    <col min="273" max="273" width="73.375" style="5" customWidth="1"/>
    <col min="274" max="275" width="17.75" style="5" customWidth="1"/>
    <col min="276" max="277" width="12.125" style="5" customWidth="1"/>
    <col min="278" max="278" width="17.75" style="5" customWidth="1"/>
    <col min="279" max="279" width="12.125" style="5" customWidth="1"/>
    <col min="280" max="513" width="7" style="5"/>
    <col min="514" max="514" width="17.25" style="5" customWidth="1"/>
    <col min="515" max="515" width="11.375" style="5" bestFit="1" customWidth="1"/>
    <col min="516" max="518" width="15.875" style="5" bestFit="1" customWidth="1"/>
    <col min="519" max="520" width="12.125" style="5" customWidth="1"/>
    <col min="521" max="521" width="15.875" style="5" bestFit="1" customWidth="1"/>
    <col min="522" max="522" width="6.5" style="5" customWidth="1"/>
    <col min="523" max="523" width="8.625" style="5" bestFit="1" customWidth="1"/>
    <col min="524" max="524" width="14.375" style="5" bestFit="1" customWidth="1"/>
    <col min="525" max="527" width="15.875" style="5" bestFit="1" customWidth="1"/>
    <col min="528" max="528" width="19.375" style="5" customWidth="1"/>
    <col min="529" max="529" width="73.375" style="5" customWidth="1"/>
    <col min="530" max="531" width="17.75" style="5" customWidth="1"/>
    <col min="532" max="533" width="12.125" style="5" customWidth="1"/>
    <col min="534" max="534" width="17.75" style="5" customWidth="1"/>
    <col min="535" max="535" width="12.125" style="5" customWidth="1"/>
    <col min="536" max="769" width="7" style="5"/>
    <col min="770" max="770" width="17.25" style="5" customWidth="1"/>
    <col min="771" max="771" width="11.375" style="5" bestFit="1" customWidth="1"/>
    <col min="772" max="774" width="15.875" style="5" bestFit="1" customWidth="1"/>
    <col min="775" max="776" width="12.125" style="5" customWidth="1"/>
    <col min="777" max="777" width="15.875" style="5" bestFit="1" customWidth="1"/>
    <col min="778" max="778" width="6.5" style="5" customWidth="1"/>
    <col min="779" max="779" width="8.625" style="5" bestFit="1" customWidth="1"/>
    <col min="780" max="780" width="14.375" style="5" bestFit="1" customWidth="1"/>
    <col min="781" max="783" width="15.875" style="5" bestFit="1" customWidth="1"/>
    <col min="784" max="784" width="19.375" style="5" customWidth="1"/>
    <col min="785" max="785" width="73.375" style="5" customWidth="1"/>
    <col min="786" max="787" width="17.75" style="5" customWidth="1"/>
    <col min="788" max="789" width="12.125" style="5" customWidth="1"/>
    <col min="790" max="790" width="17.75" style="5" customWidth="1"/>
    <col min="791" max="791" width="12.125" style="5" customWidth="1"/>
    <col min="792" max="1025" width="7" style="5"/>
    <col min="1026" max="1026" width="17.25" style="5" customWidth="1"/>
    <col min="1027" max="1027" width="11.375" style="5" bestFit="1" customWidth="1"/>
    <col min="1028" max="1030" width="15.875" style="5" bestFit="1" customWidth="1"/>
    <col min="1031" max="1032" width="12.125" style="5" customWidth="1"/>
    <col min="1033" max="1033" width="15.875" style="5" bestFit="1" customWidth="1"/>
    <col min="1034" max="1034" width="6.5" style="5" customWidth="1"/>
    <col min="1035" max="1035" width="8.625" style="5" bestFit="1" customWidth="1"/>
    <col min="1036" max="1036" width="14.375" style="5" bestFit="1" customWidth="1"/>
    <col min="1037" max="1039" width="15.875" style="5" bestFit="1" customWidth="1"/>
    <col min="1040" max="1040" width="19.375" style="5" customWidth="1"/>
    <col min="1041" max="1041" width="73.375" style="5" customWidth="1"/>
    <col min="1042" max="1043" width="17.75" style="5" customWidth="1"/>
    <col min="1044" max="1045" width="12.125" style="5" customWidth="1"/>
    <col min="1046" max="1046" width="17.75" style="5" customWidth="1"/>
    <col min="1047" max="1047" width="12.125" style="5" customWidth="1"/>
    <col min="1048" max="1281" width="7" style="5"/>
    <col min="1282" max="1282" width="17.25" style="5" customWidth="1"/>
    <col min="1283" max="1283" width="11.375" style="5" bestFit="1" customWidth="1"/>
    <col min="1284" max="1286" width="15.875" style="5" bestFit="1" customWidth="1"/>
    <col min="1287" max="1288" width="12.125" style="5" customWidth="1"/>
    <col min="1289" max="1289" width="15.875" style="5" bestFit="1" customWidth="1"/>
    <col min="1290" max="1290" width="6.5" style="5" customWidth="1"/>
    <col min="1291" max="1291" width="8.625" style="5" bestFit="1" customWidth="1"/>
    <col min="1292" max="1292" width="14.375" style="5" bestFit="1" customWidth="1"/>
    <col min="1293" max="1295" width="15.875" style="5" bestFit="1" customWidth="1"/>
    <col min="1296" max="1296" width="19.375" style="5" customWidth="1"/>
    <col min="1297" max="1297" width="73.375" style="5" customWidth="1"/>
    <col min="1298" max="1299" width="17.75" style="5" customWidth="1"/>
    <col min="1300" max="1301" width="12.125" style="5" customWidth="1"/>
    <col min="1302" max="1302" width="17.75" style="5" customWidth="1"/>
    <col min="1303" max="1303" width="12.125" style="5" customWidth="1"/>
    <col min="1304" max="1537" width="7" style="5"/>
    <col min="1538" max="1538" width="17.25" style="5" customWidth="1"/>
    <col min="1539" max="1539" width="11.375" style="5" bestFit="1" customWidth="1"/>
    <col min="1540" max="1542" width="15.875" style="5" bestFit="1" customWidth="1"/>
    <col min="1543" max="1544" width="12.125" style="5" customWidth="1"/>
    <col min="1545" max="1545" width="15.875" style="5" bestFit="1" customWidth="1"/>
    <col min="1546" max="1546" width="6.5" style="5" customWidth="1"/>
    <col min="1547" max="1547" width="8.625" style="5" bestFit="1" customWidth="1"/>
    <col min="1548" max="1548" width="14.375" style="5" bestFit="1" customWidth="1"/>
    <col min="1549" max="1551" width="15.875" style="5" bestFit="1" customWidth="1"/>
    <col min="1552" max="1552" width="19.375" style="5" customWidth="1"/>
    <col min="1553" max="1553" width="73.375" style="5" customWidth="1"/>
    <col min="1554" max="1555" width="17.75" style="5" customWidth="1"/>
    <col min="1556" max="1557" width="12.125" style="5" customWidth="1"/>
    <col min="1558" max="1558" width="17.75" style="5" customWidth="1"/>
    <col min="1559" max="1559" width="12.125" style="5" customWidth="1"/>
    <col min="1560" max="1793" width="7" style="5"/>
    <col min="1794" max="1794" width="17.25" style="5" customWidth="1"/>
    <col min="1795" max="1795" width="11.375" style="5" bestFit="1" customWidth="1"/>
    <col min="1796" max="1798" width="15.875" style="5" bestFit="1" customWidth="1"/>
    <col min="1799" max="1800" width="12.125" style="5" customWidth="1"/>
    <col min="1801" max="1801" width="15.875" style="5" bestFit="1" customWidth="1"/>
    <col min="1802" max="1802" width="6.5" style="5" customWidth="1"/>
    <col min="1803" max="1803" width="8.625" style="5" bestFit="1" customWidth="1"/>
    <col min="1804" max="1804" width="14.375" style="5" bestFit="1" customWidth="1"/>
    <col min="1805" max="1807" width="15.875" style="5" bestFit="1" customWidth="1"/>
    <col min="1808" max="1808" width="19.375" style="5" customWidth="1"/>
    <col min="1809" max="1809" width="73.375" style="5" customWidth="1"/>
    <col min="1810" max="1811" width="17.75" style="5" customWidth="1"/>
    <col min="1812" max="1813" width="12.125" style="5" customWidth="1"/>
    <col min="1814" max="1814" width="17.75" style="5" customWidth="1"/>
    <col min="1815" max="1815" width="12.125" style="5" customWidth="1"/>
    <col min="1816" max="2049" width="7" style="5"/>
    <col min="2050" max="2050" width="17.25" style="5" customWidth="1"/>
    <col min="2051" max="2051" width="11.375" style="5" bestFit="1" customWidth="1"/>
    <col min="2052" max="2054" width="15.875" style="5" bestFit="1" customWidth="1"/>
    <col min="2055" max="2056" width="12.125" style="5" customWidth="1"/>
    <col min="2057" max="2057" width="15.875" style="5" bestFit="1" customWidth="1"/>
    <col min="2058" max="2058" width="6.5" style="5" customWidth="1"/>
    <col min="2059" max="2059" width="8.625" style="5" bestFit="1" customWidth="1"/>
    <col min="2060" max="2060" width="14.375" style="5" bestFit="1" customWidth="1"/>
    <col min="2061" max="2063" width="15.875" style="5" bestFit="1" customWidth="1"/>
    <col min="2064" max="2064" width="19.375" style="5" customWidth="1"/>
    <col min="2065" max="2065" width="73.375" style="5" customWidth="1"/>
    <col min="2066" max="2067" width="17.75" style="5" customWidth="1"/>
    <col min="2068" max="2069" width="12.125" style="5" customWidth="1"/>
    <col min="2070" max="2070" width="17.75" style="5" customWidth="1"/>
    <col min="2071" max="2071" width="12.125" style="5" customWidth="1"/>
    <col min="2072" max="2305" width="7" style="5"/>
    <col min="2306" max="2306" width="17.25" style="5" customWidth="1"/>
    <col min="2307" max="2307" width="11.375" style="5" bestFit="1" customWidth="1"/>
    <col min="2308" max="2310" width="15.875" style="5" bestFit="1" customWidth="1"/>
    <col min="2311" max="2312" width="12.125" style="5" customWidth="1"/>
    <col min="2313" max="2313" width="15.875" style="5" bestFit="1" customWidth="1"/>
    <col min="2314" max="2314" width="6.5" style="5" customWidth="1"/>
    <col min="2315" max="2315" width="8.625" style="5" bestFit="1" customWidth="1"/>
    <col min="2316" max="2316" width="14.375" style="5" bestFit="1" customWidth="1"/>
    <col min="2317" max="2319" width="15.875" style="5" bestFit="1" customWidth="1"/>
    <col min="2320" max="2320" width="19.375" style="5" customWidth="1"/>
    <col min="2321" max="2321" width="73.375" style="5" customWidth="1"/>
    <col min="2322" max="2323" width="17.75" style="5" customWidth="1"/>
    <col min="2324" max="2325" width="12.125" style="5" customWidth="1"/>
    <col min="2326" max="2326" width="17.75" style="5" customWidth="1"/>
    <col min="2327" max="2327" width="12.125" style="5" customWidth="1"/>
    <col min="2328" max="2561" width="7" style="5"/>
    <col min="2562" max="2562" width="17.25" style="5" customWidth="1"/>
    <col min="2563" max="2563" width="11.375" style="5" bestFit="1" customWidth="1"/>
    <col min="2564" max="2566" width="15.875" style="5" bestFit="1" customWidth="1"/>
    <col min="2567" max="2568" width="12.125" style="5" customWidth="1"/>
    <col min="2569" max="2569" width="15.875" style="5" bestFit="1" customWidth="1"/>
    <col min="2570" max="2570" width="6.5" style="5" customWidth="1"/>
    <col min="2571" max="2571" width="8.625" style="5" bestFit="1" customWidth="1"/>
    <col min="2572" max="2572" width="14.375" style="5" bestFit="1" customWidth="1"/>
    <col min="2573" max="2575" width="15.875" style="5" bestFit="1" customWidth="1"/>
    <col min="2576" max="2576" width="19.375" style="5" customWidth="1"/>
    <col min="2577" max="2577" width="73.375" style="5" customWidth="1"/>
    <col min="2578" max="2579" width="17.75" style="5" customWidth="1"/>
    <col min="2580" max="2581" width="12.125" style="5" customWidth="1"/>
    <col min="2582" max="2582" width="17.75" style="5" customWidth="1"/>
    <col min="2583" max="2583" width="12.125" style="5" customWidth="1"/>
    <col min="2584" max="2817" width="7" style="5"/>
    <col min="2818" max="2818" width="17.25" style="5" customWidth="1"/>
    <col min="2819" max="2819" width="11.375" style="5" bestFit="1" customWidth="1"/>
    <col min="2820" max="2822" width="15.875" style="5" bestFit="1" customWidth="1"/>
    <col min="2823" max="2824" width="12.125" style="5" customWidth="1"/>
    <col min="2825" max="2825" width="15.875" style="5" bestFit="1" customWidth="1"/>
    <col min="2826" max="2826" width="6.5" style="5" customWidth="1"/>
    <col min="2827" max="2827" width="8.625" style="5" bestFit="1" customWidth="1"/>
    <col min="2828" max="2828" width="14.375" style="5" bestFit="1" customWidth="1"/>
    <col min="2829" max="2831" width="15.875" style="5" bestFit="1" customWidth="1"/>
    <col min="2832" max="2832" width="19.375" style="5" customWidth="1"/>
    <col min="2833" max="2833" width="73.375" style="5" customWidth="1"/>
    <col min="2834" max="2835" width="17.75" style="5" customWidth="1"/>
    <col min="2836" max="2837" width="12.125" style="5" customWidth="1"/>
    <col min="2838" max="2838" width="17.75" style="5" customWidth="1"/>
    <col min="2839" max="2839" width="12.125" style="5" customWidth="1"/>
    <col min="2840" max="3073" width="7" style="5"/>
    <col min="3074" max="3074" width="17.25" style="5" customWidth="1"/>
    <col min="3075" max="3075" width="11.375" style="5" bestFit="1" customWidth="1"/>
    <col min="3076" max="3078" width="15.875" style="5" bestFit="1" customWidth="1"/>
    <col min="3079" max="3080" width="12.125" style="5" customWidth="1"/>
    <col min="3081" max="3081" width="15.875" style="5" bestFit="1" customWidth="1"/>
    <col min="3082" max="3082" width="6.5" style="5" customWidth="1"/>
    <col min="3083" max="3083" width="8.625" style="5" bestFit="1" customWidth="1"/>
    <col min="3084" max="3084" width="14.375" style="5" bestFit="1" customWidth="1"/>
    <col min="3085" max="3087" width="15.875" style="5" bestFit="1" customWidth="1"/>
    <col min="3088" max="3088" width="19.375" style="5" customWidth="1"/>
    <col min="3089" max="3089" width="73.375" style="5" customWidth="1"/>
    <col min="3090" max="3091" width="17.75" style="5" customWidth="1"/>
    <col min="3092" max="3093" width="12.125" style="5" customWidth="1"/>
    <col min="3094" max="3094" width="17.75" style="5" customWidth="1"/>
    <col min="3095" max="3095" width="12.125" style="5" customWidth="1"/>
    <col min="3096" max="3329" width="7" style="5"/>
    <col min="3330" max="3330" width="17.25" style="5" customWidth="1"/>
    <col min="3331" max="3331" width="11.375" style="5" bestFit="1" customWidth="1"/>
    <col min="3332" max="3334" width="15.875" style="5" bestFit="1" customWidth="1"/>
    <col min="3335" max="3336" width="12.125" style="5" customWidth="1"/>
    <col min="3337" max="3337" width="15.875" style="5" bestFit="1" customWidth="1"/>
    <col min="3338" max="3338" width="6.5" style="5" customWidth="1"/>
    <col min="3339" max="3339" width="8.625" style="5" bestFit="1" customWidth="1"/>
    <col min="3340" max="3340" width="14.375" style="5" bestFit="1" customWidth="1"/>
    <col min="3341" max="3343" width="15.875" style="5" bestFit="1" customWidth="1"/>
    <col min="3344" max="3344" width="19.375" style="5" customWidth="1"/>
    <col min="3345" max="3345" width="73.375" style="5" customWidth="1"/>
    <col min="3346" max="3347" width="17.75" style="5" customWidth="1"/>
    <col min="3348" max="3349" width="12.125" style="5" customWidth="1"/>
    <col min="3350" max="3350" width="17.75" style="5" customWidth="1"/>
    <col min="3351" max="3351" width="12.125" style="5" customWidth="1"/>
    <col min="3352" max="3585" width="7" style="5"/>
    <col min="3586" max="3586" width="17.25" style="5" customWidth="1"/>
    <col min="3587" max="3587" width="11.375" style="5" bestFit="1" customWidth="1"/>
    <col min="3588" max="3590" width="15.875" style="5" bestFit="1" customWidth="1"/>
    <col min="3591" max="3592" width="12.125" style="5" customWidth="1"/>
    <col min="3593" max="3593" width="15.875" style="5" bestFit="1" customWidth="1"/>
    <col min="3594" max="3594" width="6.5" style="5" customWidth="1"/>
    <col min="3595" max="3595" width="8.625" style="5" bestFit="1" customWidth="1"/>
    <col min="3596" max="3596" width="14.375" style="5" bestFit="1" customWidth="1"/>
    <col min="3597" max="3599" width="15.875" style="5" bestFit="1" customWidth="1"/>
    <col min="3600" max="3600" width="19.375" style="5" customWidth="1"/>
    <col min="3601" max="3601" width="73.375" style="5" customWidth="1"/>
    <col min="3602" max="3603" width="17.75" style="5" customWidth="1"/>
    <col min="3604" max="3605" width="12.125" style="5" customWidth="1"/>
    <col min="3606" max="3606" width="17.75" style="5" customWidth="1"/>
    <col min="3607" max="3607" width="12.125" style="5" customWidth="1"/>
    <col min="3608" max="3841" width="7" style="5"/>
    <col min="3842" max="3842" width="17.25" style="5" customWidth="1"/>
    <col min="3843" max="3843" width="11.375" style="5" bestFit="1" customWidth="1"/>
    <col min="3844" max="3846" width="15.875" style="5" bestFit="1" customWidth="1"/>
    <col min="3847" max="3848" width="12.125" style="5" customWidth="1"/>
    <col min="3849" max="3849" width="15.875" style="5" bestFit="1" customWidth="1"/>
    <col min="3850" max="3850" width="6.5" style="5" customWidth="1"/>
    <col min="3851" max="3851" width="8.625" style="5" bestFit="1" customWidth="1"/>
    <col min="3852" max="3852" width="14.375" style="5" bestFit="1" customWidth="1"/>
    <col min="3853" max="3855" width="15.875" style="5" bestFit="1" customWidth="1"/>
    <col min="3856" max="3856" width="19.375" style="5" customWidth="1"/>
    <col min="3857" max="3857" width="73.375" style="5" customWidth="1"/>
    <col min="3858" max="3859" width="17.75" style="5" customWidth="1"/>
    <col min="3860" max="3861" width="12.125" style="5" customWidth="1"/>
    <col min="3862" max="3862" width="17.75" style="5" customWidth="1"/>
    <col min="3863" max="3863" width="12.125" style="5" customWidth="1"/>
    <col min="3864" max="4097" width="7" style="5"/>
    <col min="4098" max="4098" width="17.25" style="5" customWidth="1"/>
    <col min="4099" max="4099" width="11.375" style="5" bestFit="1" customWidth="1"/>
    <col min="4100" max="4102" width="15.875" style="5" bestFit="1" customWidth="1"/>
    <col min="4103" max="4104" width="12.125" style="5" customWidth="1"/>
    <col min="4105" max="4105" width="15.875" style="5" bestFit="1" customWidth="1"/>
    <col min="4106" max="4106" width="6.5" style="5" customWidth="1"/>
    <col min="4107" max="4107" width="8.625" style="5" bestFit="1" customWidth="1"/>
    <col min="4108" max="4108" width="14.375" style="5" bestFit="1" customWidth="1"/>
    <col min="4109" max="4111" width="15.875" style="5" bestFit="1" customWidth="1"/>
    <col min="4112" max="4112" width="19.375" style="5" customWidth="1"/>
    <col min="4113" max="4113" width="73.375" style="5" customWidth="1"/>
    <col min="4114" max="4115" width="17.75" style="5" customWidth="1"/>
    <col min="4116" max="4117" width="12.125" style="5" customWidth="1"/>
    <col min="4118" max="4118" width="17.75" style="5" customWidth="1"/>
    <col min="4119" max="4119" width="12.125" style="5" customWidth="1"/>
    <col min="4120" max="4353" width="7" style="5"/>
    <col min="4354" max="4354" width="17.25" style="5" customWidth="1"/>
    <col min="4355" max="4355" width="11.375" style="5" bestFit="1" customWidth="1"/>
    <col min="4356" max="4358" width="15.875" style="5" bestFit="1" customWidth="1"/>
    <col min="4359" max="4360" width="12.125" style="5" customWidth="1"/>
    <col min="4361" max="4361" width="15.875" style="5" bestFit="1" customWidth="1"/>
    <col min="4362" max="4362" width="6.5" style="5" customWidth="1"/>
    <col min="4363" max="4363" width="8.625" style="5" bestFit="1" customWidth="1"/>
    <col min="4364" max="4364" width="14.375" style="5" bestFit="1" customWidth="1"/>
    <col min="4365" max="4367" width="15.875" style="5" bestFit="1" customWidth="1"/>
    <col min="4368" max="4368" width="19.375" style="5" customWidth="1"/>
    <col min="4369" max="4369" width="73.375" style="5" customWidth="1"/>
    <col min="4370" max="4371" width="17.75" style="5" customWidth="1"/>
    <col min="4372" max="4373" width="12.125" style="5" customWidth="1"/>
    <col min="4374" max="4374" width="17.75" style="5" customWidth="1"/>
    <col min="4375" max="4375" width="12.125" style="5" customWidth="1"/>
    <col min="4376" max="4609" width="7" style="5"/>
    <col min="4610" max="4610" width="17.25" style="5" customWidth="1"/>
    <col min="4611" max="4611" width="11.375" style="5" bestFit="1" customWidth="1"/>
    <col min="4612" max="4614" width="15.875" style="5" bestFit="1" customWidth="1"/>
    <col min="4615" max="4616" width="12.125" style="5" customWidth="1"/>
    <col min="4617" max="4617" width="15.875" style="5" bestFit="1" customWidth="1"/>
    <col min="4618" max="4618" width="6.5" style="5" customWidth="1"/>
    <col min="4619" max="4619" width="8.625" style="5" bestFit="1" customWidth="1"/>
    <col min="4620" max="4620" width="14.375" style="5" bestFit="1" customWidth="1"/>
    <col min="4621" max="4623" width="15.875" style="5" bestFit="1" customWidth="1"/>
    <col min="4624" max="4624" width="19.375" style="5" customWidth="1"/>
    <col min="4625" max="4625" width="73.375" style="5" customWidth="1"/>
    <col min="4626" max="4627" width="17.75" style="5" customWidth="1"/>
    <col min="4628" max="4629" width="12.125" style="5" customWidth="1"/>
    <col min="4630" max="4630" width="17.75" style="5" customWidth="1"/>
    <col min="4631" max="4631" width="12.125" style="5" customWidth="1"/>
    <col min="4632" max="4865" width="7" style="5"/>
    <col min="4866" max="4866" width="17.25" style="5" customWidth="1"/>
    <col min="4867" max="4867" width="11.375" style="5" bestFit="1" customWidth="1"/>
    <col min="4868" max="4870" width="15.875" style="5" bestFit="1" customWidth="1"/>
    <col min="4871" max="4872" width="12.125" style="5" customWidth="1"/>
    <col min="4873" max="4873" width="15.875" style="5" bestFit="1" customWidth="1"/>
    <col min="4874" max="4874" width="6.5" style="5" customWidth="1"/>
    <col min="4875" max="4875" width="8.625" style="5" bestFit="1" customWidth="1"/>
    <col min="4876" max="4876" width="14.375" style="5" bestFit="1" customWidth="1"/>
    <col min="4877" max="4879" width="15.875" style="5" bestFit="1" customWidth="1"/>
    <col min="4880" max="4880" width="19.375" style="5" customWidth="1"/>
    <col min="4881" max="4881" width="73.375" style="5" customWidth="1"/>
    <col min="4882" max="4883" width="17.75" style="5" customWidth="1"/>
    <col min="4884" max="4885" width="12.125" style="5" customWidth="1"/>
    <col min="4886" max="4886" width="17.75" style="5" customWidth="1"/>
    <col min="4887" max="4887" width="12.125" style="5" customWidth="1"/>
    <col min="4888" max="5121" width="7" style="5"/>
    <col min="5122" max="5122" width="17.25" style="5" customWidth="1"/>
    <col min="5123" max="5123" width="11.375" style="5" bestFit="1" customWidth="1"/>
    <col min="5124" max="5126" width="15.875" style="5" bestFit="1" customWidth="1"/>
    <col min="5127" max="5128" width="12.125" style="5" customWidth="1"/>
    <col min="5129" max="5129" width="15.875" style="5" bestFit="1" customWidth="1"/>
    <col min="5130" max="5130" width="6.5" style="5" customWidth="1"/>
    <col min="5131" max="5131" width="8.625" style="5" bestFit="1" customWidth="1"/>
    <col min="5132" max="5132" width="14.375" style="5" bestFit="1" customWidth="1"/>
    <col min="5133" max="5135" width="15.875" style="5" bestFit="1" customWidth="1"/>
    <col min="5136" max="5136" width="19.375" style="5" customWidth="1"/>
    <col min="5137" max="5137" width="73.375" style="5" customWidth="1"/>
    <col min="5138" max="5139" width="17.75" style="5" customWidth="1"/>
    <col min="5140" max="5141" width="12.125" style="5" customWidth="1"/>
    <col min="5142" max="5142" width="17.75" style="5" customWidth="1"/>
    <col min="5143" max="5143" width="12.125" style="5" customWidth="1"/>
    <col min="5144" max="5377" width="7" style="5"/>
    <col min="5378" max="5378" width="17.25" style="5" customWidth="1"/>
    <col min="5379" max="5379" width="11.375" style="5" bestFit="1" customWidth="1"/>
    <col min="5380" max="5382" width="15.875" style="5" bestFit="1" customWidth="1"/>
    <col min="5383" max="5384" width="12.125" style="5" customWidth="1"/>
    <col min="5385" max="5385" width="15.875" style="5" bestFit="1" customWidth="1"/>
    <col min="5386" max="5386" width="6.5" style="5" customWidth="1"/>
    <col min="5387" max="5387" width="8.625" style="5" bestFit="1" customWidth="1"/>
    <col min="5388" max="5388" width="14.375" style="5" bestFit="1" customWidth="1"/>
    <col min="5389" max="5391" width="15.875" style="5" bestFit="1" customWidth="1"/>
    <col min="5392" max="5392" width="19.375" style="5" customWidth="1"/>
    <col min="5393" max="5393" width="73.375" style="5" customWidth="1"/>
    <col min="5394" max="5395" width="17.75" style="5" customWidth="1"/>
    <col min="5396" max="5397" width="12.125" style="5" customWidth="1"/>
    <col min="5398" max="5398" width="17.75" style="5" customWidth="1"/>
    <col min="5399" max="5399" width="12.125" style="5" customWidth="1"/>
    <col min="5400" max="5633" width="7" style="5"/>
    <col min="5634" max="5634" width="17.25" style="5" customWidth="1"/>
    <col min="5635" max="5635" width="11.375" style="5" bestFit="1" customWidth="1"/>
    <col min="5636" max="5638" width="15.875" style="5" bestFit="1" customWidth="1"/>
    <col min="5639" max="5640" width="12.125" style="5" customWidth="1"/>
    <col min="5641" max="5641" width="15.875" style="5" bestFit="1" customWidth="1"/>
    <col min="5642" max="5642" width="6.5" style="5" customWidth="1"/>
    <col min="5643" max="5643" width="8.625" style="5" bestFit="1" customWidth="1"/>
    <col min="5644" max="5644" width="14.375" style="5" bestFit="1" customWidth="1"/>
    <col min="5645" max="5647" width="15.875" style="5" bestFit="1" customWidth="1"/>
    <col min="5648" max="5648" width="19.375" style="5" customWidth="1"/>
    <col min="5649" max="5649" width="73.375" style="5" customWidth="1"/>
    <col min="5650" max="5651" width="17.75" style="5" customWidth="1"/>
    <col min="5652" max="5653" width="12.125" style="5" customWidth="1"/>
    <col min="5654" max="5654" width="17.75" style="5" customWidth="1"/>
    <col min="5655" max="5655" width="12.125" style="5" customWidth="1"/>
    <col min="5656" max="5889" width="7" style="5"/>
    <col min="5890" max="5890" width="17.25" style="5" customWidth="1"/>
    <col min="5891" max="5891" width="11.375" style="5" bestFit="1" customWidth="1"/>
    <col min="5892" max="5894" width="15.875" style="5" bestFit="1" customWidth="1"/>
    <col min="5895" max="5896" width="12.125" style="5" customWidth="1"/>
    <col min="5897" max="5897" width="15.875" style="5" bestFit="1" customWidth="1"/>
    <col min="5898" max="5898" width="6.5" style="5" customWidth="1"/>
    <col min="5899" max="5899" width="8.625" style="5" bestFit="1" customWidth="1"/>
    <col min="5900" max="5900" width="14.375" style="5" bestFit="1" customWidth="1"/>
    <col min="5901" max="5903" width="15.875" style="5" bestFit="1" customWidth="1"/>
    <col min="5904" max="5904" width="19.375" style="5" customWidth="1"/>
    <col min="5905" max="5905" width="73.375" style="5" customWidth="1"/>
    <col min="5906" max="5907" width="17.75" style="5" customWidth="1"/>
    <col min="5908" max="5909" width="12.125" style="5" customWidth="1"/>
    <col min="5910" max="5910" width="17.75" style="5" customWidth="1"/>
    <col min="5911" max="5911" width="12.125" style="5" customWidth="1"/>
    <col min="5912" max="6145" width="7" style="5"/>
    <col min="6146" max="6146" width="17.25" style="5" customWidth="1"/>
    <col min="6147" max="6147" width="11.375" style="5" bestFit="1" customWidth="1"/>
    <col min="6148" max="6150" width="15.875" style="5" bestFit="1" customWidth="1"/>
    <col min="6151" max="6152" width="12.125" style="5" customWidth="1"/>
    <col min="6153" max="6153" width="15.875" style="5" bestFit="1" customWidth="1"/>
    <col min="6154" max="6154" width="6.5" style="5" customWidth="1"/>
    <col min="6155" max="6155" width="8.625" style="5" bestFit="1" customWidth="1"/>
    <col min="6156" max="6156" width="14.375" style="5" bestFit="1" customWidth="1"/>
    <col min="6157" max="6159" width="15.875" style="5" bestFit="1" customWidth="1"/>
    <col min="6160" max="6160" width="19.375" style="5" customWidth="1"/>
    <col min="6161" max="6161" width="73.375" style="5" customWidth="1"/>
    <col min="6162" max="6163" width="17.75" style="5" customWidth="1"/>
    <col min="6164" max="6165" width="12.125" style="5" customWidth="1"/>
    <col min="6166" max="6166" width="17.75" style="5" customWidth="1"/>
    <col min="6167" max="6167" width="12.125" style="5" customWidth="1"/>
    <col min="6168" max="6401" width="7" style="5"/>
    <col min="6402" max="6402" width="17.25" style="5" customWidth="1"/>
    <col min="6403" max="6403" width="11.375" style="5" bestFit="1" customWidth="1"/>
    <col min="6404" max="6406" width="15.875" style="5" bestFit="1" customWidth="1"/>
    <col min="6407" max="6408" width="12.125" style="5" customWidth="1"/>
    <col min="6409" max="6409" width="15.875" style="5" bestFit="1" customWidth="1"/>
    <col min="6410" max="6410" width="6.5" style="5" customWidth="1"/>
    <col min="6411" max="6411" width="8.625" style="5" bestFit="1" customWidth="1"/>
    <col min="6412" max="6412" width="14.375" style="5" bestFit="1" customWidth="1"/>
    <col min="6413" max="6415" width="15.875" style="5" bestFit="1" customWidth="1"/>
    <col min="6416" max="6416" width="19.375" style="5" customWidth="1"/>
    <col min="6417" max="6417" width="73.375" style="5" customWidth="1"/>
    <col min="6418" max="6419" width="17.75" style="5" customWidth="1"/>
    <col min="6420" max="6421" width="12.125" style="5" customWidth="1"/>
    <col min="6422" max="6422" width="17.75" style="5" customWidth="1"/>
    <col min="6423" max="6423" width="12.125" style="5" customWidth="1"/>
    <col min="6424" max="6657" width="7" style="5"/>
    <col min="6658" max="6658" width="17.25" style="5" customWidth="1"/>
    <col min="6659" max="6659" width="11.375" style="5" bestFit="1" customWidth="1"/>
    <col min="6660" max="6662" width="15.875" style="5" bestFit="1" customWidth="1"/>
    <col min="6663" max="6664" width="12.125" style="5" customWidth="1"/>
    <col min="6665" max="6665" width="15.875" style="5" bestFit="1" customWidth="1"/>
    <col min="6666" max="6666" width="6.5" style="5" customWidth="1"/>
    <col min="6667" max="6667" width="8.625" style="5" bestFit="1" customWidth="1"/>
    <col min="6668" max="6668" width="14.375" style="5" bestFit="1" customWidth="1"/>
    <col min="6669" max="6671" width="15.875" style="5" bestFit="1" customWidth="1"/>
    <col min="6672" max="6672" width="19.375" style="5" customWidth="1"/>
    <col min="6673" max="6673" width="73.375" style="5" customWidth="1"/>
    <col min="6674" max="6675" width="17.75" style="5" customWidth="1"/>
    <col min="6676" max="6677" width="12.125" style="5" customWidth="1"/>
    <col min="6678" max="6678" width="17.75" style="5" customWidth="1"/>
    <col min="6679" max="6679" width="12.125" style="5" customWidth="1"/>
    <col min="6680" max="6913" width="7" style="5"/>
    <col min="6914" max="6914" width="17.25" style="5" customWidth="1"/>
    <col min="6915" max="6915" width="11.375" style="5" bestFit="1" customWidth="1"/>
    <col min="6916" max="6918" width="15.875" style="5" bestFit="1" customWidth="1"/>
    <col min="6919" max="6920" width="12.125" style="5" customWidth="1"/>
    <col min="6921" max="6921" width="15.875" style="5" bestFit="1" customWidth="1"/>
    <col min="6922" max="6922" width="6.5" style="5" customWidth="1"/>
    <col min="6923" max="6923" width="8.625" style="5" bestFit="1" customWidth="1"/>
    <col min="6924" max="6924" width="14.375" style="5" bestFit="1" customWidth="1"/>
    <col min="6925" max="6927" width="15.875" style="5" bestFit="1" customWidth="1"/>
    <col min="6928" max="6928" width="19.375" style="5" customWidth="1"/>
    <col min="6929" max="6929" width="73.375" style="5" customWidth="1"/>
    <col min="6930" max="6931" width="17.75" style="5" customWidth="1"/>
    <col min="6932" max="6933" width="12.125" style="5" customWidth="1"/>
    <col min="6934" max="6934" width="17.75" style="5" customWidth="1"/>
    <col min="6935" max="6935" width="12.125" style="5" customWidth="1"/>
    <col min="6936" max="7169" width="7" style="5"/>
    <col min="7170" max="7170" width="17.25" style="5" customWidth="1"/>
    <col min="7171" max="7171" width="11.375" style="5" bestFit="1" customWidth="1"/>
    <col min="7172" max="7174" width="15.875" style="5" bestFit="1" customWidth="1"/>
    <col min="7175" max="7176" width="12.125" style="5" customWidth="1"/>
    <col min="7177" max="7177" width="15.875" style="5" bestFit="1" customWidth="1"/>
    <col min="7178" max="7178" width="6.5" style="5" customWidth="1"/>
    <col min="7179" max="7179" width="8.625" style="5" bestFit="1" customWidth="1"/>
    <col min="7180" max="7180" width="14.375" style="5" bestFit="1" customWidth="1"/>
    <col min="7181" max="7183" width="15.875" style="5" bestFit="1" customWidth="1"/>
    <col min="7184" max="7184" width="19.375" style="5" customWidth="1"/>
    <col min="7185" max="7185" width="73.375" style="5" customWidth="1"/>
    <col min="7186" max="7187" width="17.75" style="5" customWidth="1"/>
    <col min="7188" max="7189" width="12.125" style="5" customWidth="1"/>
    <col min="7190" max="7190" width="17.75" style="5" customWidth="1"/>
    <col min="7191" max="7191" width="12.125" style="5" customWidth="1"/>
    <col min="7192" max="7425" width="7" style="5"/>
    <col min="7426" max="7426" width="17.25" style="5" customWidth="1"/>
    <col min="7427" max="7427" width="11.375" style="5" bestFit="1" customWidth="1"/>
    <col min="7428" max="7430" width="15.875" style="5" bestFit="1" customWidth="1"/>
    <col min="7431" max="7432" width="12.125" style="5" customWidth="1"/>
    <col min="7433" max="7433" width="15.875" style="5" bestFit="1" customWidth="1"/>
    <col min="7434" max="7434" width="6.5" style="5" customWidth="1"/>
    <col min="7435" max="7435" width="8.625" style="5" bestFit="1" customWidth="1"/>
    <col min="7436" max="7436" width="14.375" style="5" bestFit="1" customWidth="1"/>
    <col min="7437" max="7439" width="15.875" style="5" bestFit="1" customWidth="1"/>
    <col min="7440" max="7440" width="19.375" style="5" customWidth="1"/>
    <col min="7441" max="7441" width="73.375" style="5" customWidth="1"/>
    <col min="7442" max="7443" width="17.75" style="5" customWidth="1"/>
    <col min="7444" max="7445" width="12.125" style="5" customWidth="1"/>
    <col min="7446" max="7446" width="17.75" style="5" customWidth="1"/>
    <col min="7447" max="7447" width="12.125" style="5" customWidth="1"/>
    <col min="7448" max="7681" width="7" style="5"/>
    <col min="7682" max="7682" width="17.25" style="5" customWidth="1"/>
    <col min="7683" max="7683" width="11.375" style="5" bestFit="1" customWidth="1"/>
    <col min="7684" max="7686" width="15.875" style="5" bestFit="1" customWidth="1"/>
    <col min="7687" max="7688" width="12.125" style="5" customWidth="1"/>
    <col min="7689" max="7689" width="15.875" style="5" bestFit="1" customWidth="1"/>
    <col min="7690" max="7690" width="6.5" style="5" customWidth="1"/>
    <col min="7691" max="7691" width="8.625" style="5" bestFit="1" customWidth="1"/>
    <col min="7692" max="7692" width="14.375" style="5" bestFit="1" customWidth="1"/>
    <col min="7693" max="7695" width="15.875" style="5" bestFit="1" customWidth="1"/>
    <col min="7696" max="7696" width="19.375" style="5" customWidth="1"/>
    <col min="7697" max="7697" width="73.375" style="5" customWidth="1"/>
    <col min="7698" max="7699" width="17.75" style="5" customWidth="1"/>
    <col min="7700" max="7701" width="12.125" style="5" customWidth="1"/>
    <col min="7702" max="7702" width="17.75" style="5" customWidth="1"/>
    <col min="7703" max="7703" width="12.125" style="5" customWidth="1"/>
    <col min="7704" max="7937" width="7" style="5"/>
    <col min="7938" max="7938" width="17.25" style="5" customWidth="1"/>
    <col min="7939" max="7939" width="11.375" style="5" bestFit="1" customWidth="1"/>
    <col min="7940" max="7942" width="15.875" style="5" bestFit="1" customWidth="1"/>
    <col min="7943" max="7944" width="12.125" style="5" customWidth="1"/>
    <col min="7945" max="7945" width="15.875" style="5" bestFit="1" customWidth="1"/>
    <col min="7946" max="7946" width="6.5" style="5" customWidth="1"/>
    <col min="7947" max="7947" width="8.625" style="5" bestFit="1" customWidth="1"/>
    <col min="7948" max="7948" width="14.375" style="5" bestFit="1" customWidth="1"/>
    <col min="7949" max="7951" width="15.875" style="5" bestFit="1" customWidth="1"/>
    <col min="7952" max="7952" width="19.375" style="5" customWidth="1"/>
    <col min="7953" max="7953" width="73.375" style="5" customWidth="1"/>
    <col min="7954" max="7955" width="17.75" style="5" customWidth="1"/>
    <col min="7956" max="7957" width="12.125" style="5" customWidth="1"/>
    <col min="7958" max="7958" width="17.75" style="5" customWidth="1"/>
    <col min="7959" max="7959" width="12.125" style="5" customWidth="1"/>
    <col min="7960" max="8193" width="7" style="5"/>
    <col min="8194" max="8194" width="17.25" style="5" customWidth="1"/>
    <col min="8195" max="8195" width="11.375" style="5" bestFit="1" customWidth="1"/>
    <col min="8196" max="8198" width="15.875" style="5" bestFit="1" customWidth="1"/>
    <col min="8199" max="8200" width="12.125" style="5" customWidth="1"/>
    <col min="8201" max="8201" width="15.875" style="5" bestFit="1" customWidth="1"/>
    <col min="8202" max="8202" width="6.5" style="5" customWidth="1"/>
    <col min="8203" max="8203" width="8.625" style="5" bestFit="1" customWidth="1"/>
    <col min="8204" max="8204" width="14.375" style="5" bestFit="1" customWidth="1"/>
    <col min="8205" max="8207" width="15.875" style="5" bestFit="1" customWidth="1"/>
    <col min="8208" max="8208" width="19.375" style="5" customWidth="1"/>
    <col min="8209" max="8209" width="73.375" style="5" customWidth="1"/>
    <col min="8210" max="8211" width="17.75" style="5" customWidth="1"/>
    <col min="8212" max="8213" width="12.125" style="5" customWidth="1"/>
    <col min="8214" max="8214" width="17.75" style="5" customWidth="1"/>
    <col min="8215" max="8215" width="12.125" style="5" customWidth="1"/>
    <col min="8216" max="8449" width="7" style="5"/>
    <col min="8450" max="8450" width="17.25" style="5" customWidth="1"/>
    <col min="8451" max="8451" width="11.375" style="5" bestFit="1" customWidth="1"/>
    <col min="8452" max="8454" width="15.875" style="5" bestFit="1" customWidth="1"/>
    <col min="8455" max="8456" width="12.125" style="5" customWidth="1"/>
    <col min="8457" max="8457" width="15.875" style="5" bestFit="1" customWidth="1"/>
    <col min="8458" max="8458" width="6.5" style="5" customWidth="1"/>
    <col min="8459" max="8459" width="8.625" style="5" bestFit="1" customWidth="1"/>
    <col min="8460" max="8460" width="14.375" style="5" bestFit="1" customWidth="1"/>
    <col min="8461" max="8463" width="15.875" style="5" bestFit="1" customWidth="1"/>
    <col min="8464" max="8464" width="19.375" style="5" customWidth="1"/>
    <col min="8465" max="8465" width="73.375" style="5" customWidth="1"/>
    <col min="8466" max="8467" width="17.75" style="5" customWidth="1"/>
    <col min="8468" max="8469" width="12.125" style="5" customWidth="1"/>
    <col min="8470" max="8470" width="17.75" style="5" customWidth="1"/>
    <col min="8471" max="8471" width="12.125" style="5" customWidth="1"/>
    <col min="8472" max="8705" width="7" style="5"/>
    <col min="8706" max="8706" width="17.25" style="5" customWidth="1"/>
    <col min="8707" max="8707" width="11.375" style="5" bestFit="1" customWidth="1"/>
    <col min="8708" max="8710" width="15.875" style="5" bestFit="1" customWidth="1"/>
    <col min="8711" max="8712" width="12.125" style="5" customWidth="1"/>
    <col min="8713" max="8713" width="15.875" style="5" bestFit="1" customWidth="1"/>
    <col min="8714" max="8714" width="6.5" style="5" customWidth="1"/>
    <col min="8715" max="8715" width="8.625" style="5" bestFit="1" customWidth="1"/>
    <col min="8716" max="8716" width="14.375" style="5" bestFit="1" customWidth="1"/>
    <col min="8717" max="8719" width="15.875" style="5" bestFit="1" customWidth="1"/>
    <col min="8720" max="8720" width="19.375" style="5" customWidth="1"/>
    <col min="8721" max="8721" width="73.375" style="5" customWidth="1"/>
    <col min="8722" max="8723" width="17.75" style="5" customWidth="1"/>
    <col min="8724" max="8725" width="12.125" style="5" customWidth="1"/>
    <col min="8726" max="8726" width="17.75" style="5" customWidth="1"/>
    <col min="8727" max="8727" width="12.125" style="5" customWidth="1"/>
    <col min="8728" max="8961" width="7" style="5"/>
    <col min="8962" max="8962" width="17.25" style="5" customWidth="1"/>
    <col min="8963" max="8963" width="11.375" style="5" bestFit="1" customWidth="1"/>
    <col min="8964" max="8966" width="15.875" style="5" bestFit="1" customWidth="1"/>
    <col min="8967" max="8968" width="12.125" style="5" customWidth="1"/>
    <col min="8969" max="8969" width="15.875" style="5" bestFit="1" customWidth="1"/>
    <col min="8970" max="8970" width="6.5" style="5" customWidth="1"/>
    <col min="8971" max="8971" width="8.625" style="5" bestFit="1" customWidth="1"/>
    <col min="8972" max="8972" width="14.375" style="5" bestFit="1" customWidth="1"/>
    <col min="8973" max="8975" width="15.875" style="5" bestFit="1" customWidth="1"/>
    <col min="8976" max="8976" width="19.375" style="5" customWidth="1"/>
    <col min="8977" max="8977" width="73.375" style="5" customWidth="1"/>
    <col min="8978" max="8979" width="17.75" style="5" customWidth="1"/>
    <col min="8980" max="8981" width="12.125" style="5" customWidth="1"/>
    <col min="8982" max="8982" width="17.75" style="5" customWidth="1"/>
    <col min="8983" max="8983" width="12.125" style="5" customWidth="1"/>
    <col min="8984" max="9217" width="7" style="5"/>
    <col min="9218" max="9218" width="17.25" style="5" customWidth="1"/>
    <col min="9219" max="9219" width="11.375" style="5" bestFit="1" customWidth="1"/>
    <col min="9220" max="9222" width="15.875" style="5" bestFit="1" customWidth="1"/>
    <col min="9223" max="9224" width="12.125" style="5" customWidth="1"/>
    <col min="9225" max="9225" width="15.875" style="5" bestFit="1" customWidth="1"/>
    <col min="9226" max="9226" width="6.5" style="5" customWidth="1"/>
    <col min="9227" max="9227" width="8.625" style="5" bestFit="1" customWidth="1"/>
    <col min="9228" max="9228" width="14.375" style="5" bestFit="1" customWidth="1"/>
    <col min="9229" max="9231" width="15.875" style="5" bestFit="1" customWidth="1"/>
    <col min="9232" max="9232" width="19.375" style="5" customWidth="1"/>
    <col min="9233" max="9233" width="73.375" style="5" customWidth="1"/>
    <col min="9234" max="9235" width="17.75" style="5" customWidth="1"/>
    <col min="9236" max="9237" width="12.125" style="5" customWidth="1"/>
    <col min="9238" max="9238" width="17.75" style="5" customWidth="1"/>
    <col min="9239" max="9239" width="12.125" style="5" customWidth="1"/>
    <col min="9240" max="9473" width="7" style="5"/>
    <col min="9474" max="9474" width="17.25" style="5" customWidth="1"/>
    <col min="9475" max="9475" width="11.375" style="5" bestFit="1" customWidth="1"/>
    <col min="9476" max="9478" width="15.875" style="5" bestFit="1" customWidth="1"/>
    <col min="9479" max="9480" width="12.125" style="5" customWidth="1"/>
    <col min="9481" max="9481" width="15.875" style="5" bestFit="1" customWidth="1"/>
    <col min="9482" max="9482" width="6.5" style="5" customWidth="1"/>
    <col min="9483" max="9483" width="8.625" style="5" bestFit="1" customWidth="1"/>
    <col min="9484" max="9484" width="14.375" style="5" bestFit="1" customWidth="1"/>
    <col min="9485" max="9487" width="15.875" style="5" bestFit="1" customWidth="1"/>
    <col min="9488" max="9488" width="19.375" style="5" customWidth="1"/>
    <col min="9489" max="9489" width="73.375" style="5" customWidth="1"/>
    <col min="9490" max="9491" width="17.75" style="5" customWidth="1"/>
    <col min="9492" max="9493" width="12.125" style="5" customWidth="1"/>
    <col min="9494" max="9494" width="17.75" style="5" customWidth="1"/>
    <col min="9495" max="9495" width="12.125" style="5" customWidth="1"/>
    <col min="9496" max="9729" width="7" style="5"/>
    <col min="9730" max="9730" width="17.25" style="5" customWidth="1"/>
    <col min="9731" max="9731" width="11.375" style="5" bestFit="1" customWidth="1"/>
    <col min="9732" max="9734" width="15.875" style="5" bestFit="1" customWidth="1"/>
    <col min="9735" max="9736" width="12.125" style="5" customWidth="1"/>
    <col min="9737" max="9737" width="15.875" style="5" bestFit="1" customWidth="1"/>
    <col min="9738" max="9738" width="6.5" style="5" customWidth="1"/>
    <col min="9739" max="9739" width="8.625" style="5" bestFit="1" customWidth="1"/>
    <col min="9740" max="9740" width="14.375" style="5" bestFit="1" customWidth="1"/>
    <col min="9741" max="9743" width="15.875" style="5" bestFit="1" customWidth="1"/>
    <col min="9744" max="9744" width="19.375" style="5" customWidth="1"/>
    <col min="9745" max="9745" width="73.375" style="5" customWidth="1"/>
    <col min="9746" max="9747" width="17.75" style="5" customWidth="1"/>
    <col min="9748" max="9749" width="12.125" style="5" customWidth="1"/>
    <col min="9750" max="9750" width="17.75" style="5" customWidth="1"/>
    <col min="9751" max="9751" width="12.125" style="5" customWidth="1"/>
    <col min="9752" max="9985" width="7" style="5"/>
    <col min="9986" max="9986" width="17.25" style="5" customWidth="1"/>
    <col min="9987" max="9987" width="11.375" style="5" bestFit="1" customWidth="1"/>
    <col min="9988" max="9990" width="15.875" style="5" bestFit="1" customWidth="1"/>
    <col min="9991" max="9992" width="12.125" style="5" customWidth="1"/>
    <col min="9993" max="9993" width="15.875" style="5" bestFit="1" customWidth="1"/>
    <col min="9994" max="9994" width="6.5" style="5" customWidth="1"/>
    <col min="9995" max="9995" width="8.625" style="5" bestFit="1" customWidth="1"/>
    <col min="9996" max="9996" width="14.375" style="5" bestFit="1" customWidth="1"/>
    <col min="9997" max="9999" width="15.875" style="5" bestFit="1" customWidth="1"/>
    <col min="10000" max="10000" width="19.375" style="5" customWidth="1"/>
    <col min="10001" max="10001" width="73.375" style="5" customWidth="1"/>
    <col min="10002" max="10003" width="17.75" style="5" customWidth="1"/>
    <col min="10004" max="10005" width="12.125" style="5" customWidth="1"/>
    <col min="10006" max="10006" width="17.75" style="5" customWidth="1"/>
    <col min="10007" max="10007" width="12.125" style="5" customWidth="1"/>
    <col min="10008" max="10241" width="7" style="5"/>
    <col min="10242" max="10242" width="17.25" style="5" customWidth="1"/>
    <col min="10243" max="10243" width="11.375" style="5" bestFit="1" customWidth="1"/>
    <col min="10244" max="10246" width="15.875" style="5" bestFit="1" customWidth="1"/>
    <col min="10247" max="10248" width="12.125" style="5" customWidth="1"/>
    <col min="10249" max="10249" width="15.875" style="5" bestFit="1" customWidth="1"/>
    <col min="10250" max="10250" width="6.5" style="5" customWidth="1"/>
    <col min="10251" max="10251" width="8.625" style="5" bestFit="1" customWidth="1"/>
    <col min="10252" max="10252" width="14.375" style="5" bestFit="1" customWidth="1"/>
    <col min="10253" max="10255" width="15.875" style="5" bestFit="1" customWidth="1"/>
    <col min="10256" max="10256" width="19.375" style="5" customWidth="1"/>
    <col min="10257" max="10257" width="73.375" style="5" customWidth="1"/>
    <col min="10258" max="10259" width="17.75" style="5" customWidth="1"/>
    <col min="10260" max="10261" width="12.125" style="5" customWidth="1"/>
    <col min="10262" max="10262" width="17.75" style="5" customWidth="1"/>
    <col min="10263" max="10263" width="12.125" style="5" customWidth="1"/>
    <col min="10264" max="10497" width="7" style="5"/>
    <col min="10498" max="10498" width="17.25" style="5" customWidth="1"/>
    <col min="10499" max="10499" width="11.375" style="5" bestFit="1" customWidth="1"/>
    <col min="10500" max="10502" width="15.875" style="5" bestFit="1" customWidth="1"/>
    <col min="10503" max="10504" width="12.125" style="5" customWidth="1"/>
    <col min="10505" max="10505" width="15.875" style="5" bestFit="1" customWidth="1"/>
    <col min="10506" max="10506" width="6.5" style="5" customWidth="1"/>
    <col min="10507" max="10507" width="8.625" style="5" bestFit="1" customWidth="1"/>
    <col min="10508" max="10508" width="14.375" style="5" bestFit="1" customWidth="1"/>
    <col min="10509" max="10511" width="15.875" style="5" bestFit="1" customWidth="1"/>
    <col min="10512" max="10512" width="19.375" style="5" customWidth="1"/>
    <col min="10513" max="10513" width="73.375" style="5" customWidth="1"/>
    <col min="10514" max="10515" width="17.75" style="5" customWidth="1"/>
    <col min="10516" max="10517" width="12.125" style="5" customWidth="1"/>
    <col min="10518" max="10518" width="17.75" style="5" customWidth="1"/>
    <col min="10519" max="10519" width="12.125" style="5" customWidth="1"/>
    <col min="10520" max="10753" width="7" style="5"/>
    <col min="10754" max="10754" width="17.25" style="5" customWidth="1"/>
    <col min="10755" max="10755" width="11.375" style="5" bestFit="1" customWidth="1"/>
    <col min="10756" max="10758" width="15.875" style="5" bestFit="1" customWidth="1"/>
    <col min="10759" max="10760" width="12.125" style="5" customWidth="1"/>
    <col min="10761" max="10761" width="15.875" style="5" bestFit="1" customWidth="1"/>
    <col min="10762" max="10762" width="6.5" style="5" customWidth="1"/>
    <col min="10763" max="10763" width="8.625" style="5" bestFit="1" customWidth="1"/>
    <col min="10764" max="10764" width="14.375" style="5" bestFit="1" customWidth="1"/>
    <col min="10765" max="10767" width="15.875" style="5" bestFit="1" customWidth="1"/>
    <col min="10768" max="10768" width="19.375" style="5" customWidth="1"/>
    <col min="10769" max="10769" width="73.375" style="5" customWidth="1"/>
    <col min="10770" max="10771" width="17.75" style="5" customWidth="1"/>
    <col min="10772" max="10773" width="12.125" style="5" customWidth="1"/>
    <col min="10774" max="10774" width="17.75" style="5" customWidth="1"/>
    <col min="10775" max="10775" width="12.125" style="5" customWidth="1"/>
    <col min="10776" max="11009" width="7" style="5"/>
    <col min="11010" max="11010" width="17.25" style="5" customWidth="1"/>
    <col min="11011" max="11011" width="11.375" style="5" bestFit="1" customWidth="1"/>
    <col min="11012" max="11014" width="15.875" style="5" bestFit="1" customWidth="1"/>
    <col min="11015" max="11016" width="12.125" style="5" customWidth="1"/>
    <col min="11017" max="11017" width="15.875" style="5" bestFit="1" customWidth="1"/>
    <col min="11018" max="11018" width="6.5" style="5" customWidth="1"/>
    <col min="11019" max="11019" width="8.625" style="5" bestFit="1" customWidth="1"/>
    <col min="11020" max="11020" width="14.375" style="5" bestFit="1" customWidth="1"/>
    <col min="11021" max="11023" width="15.875" style="5" bestFit="1" customWidth="1"/>
    <col min="11024" max="11024" width="19.375" style="5" customWidth="1"/>
    <col min="11025" max="11025" width="73.375" style="5" customWidth="1"/>
    <col min="11026" max="11027" width="17.75" style="5" customWidth="1"/>
    <col min="11028" max="11029" width="12.125" style="5" customWidth="1"/>
    <col min="11030" max="11030" width="17.75" style="5" customWidth="1"/>
    <col min="11031" max="11031" width="12.125" style="5" customWidth="1"/>
    <col min="11032" max="11265" width="7" style="5"/>
    <col min="11266" max="11266" width="17.25" style="5" customWidth="1"/>
    <col min="11267" max="11267" width="11.375" style="5" bestFit="1" customWidth="1"/>
    <col min="11268" max="11270" width="15.875" style="5" bestFit="1" customWidth="1"/>
    <col min="11271" max="11272" width="12.125" style="5" customWidth="1"/>
    <col min="11273" max="11273" width="15.875" style="5" bestFit="1" customWidth="1"/>
    <col min="11274" max="11274" width="6.5" style="5" customWidth="1"/>
    <col min="11275" max="11275" width="8.625" style="5" bestFit="1" customWidth="1"/>
    <col min="11276" max="11276" width="14.375" style="5" bestFit="1" customWidth="1"/>
    <col min="11277" max="11279" width="15.875" style="5" bestFit="1" customWidth="1"/>
    <col min="11280" max="11280" width="19.375" style="5" customWidth="1"/>
    <col min="11281" max="11281" width="73.375" style="5" customWidth="1"/>
    <col min="11282" max="11283" width="17.75" style="5" customWidth="1"/>
    <col min="11284" max="11285" width="12.125" style="5" customWidth="1"/>
    <col min="11286" max="11286" width="17.75" style="5" customWidth="1"/>
    <col min="11287" max="11287" width="12.125" style="5" customWidth="1"/>
    <col min="11288" max="11521" width="7" style="5"/>
    <col min="11522" max="11522" width="17.25" style="5" customWidth="1"/>
    <col min="11523" max="11523" width="11.375" style="5" bestFit="1" customWidth="1"/>
    <col min="11524" max="11526" width="15.875" style="5" bestFit="1" customWidth="1"/>
    <col min="11527" max="11528" width="12.125" style="5" customWidth="1"/>
    <col min="11529" max="11529" width="15.875" style="5" bestFit="1" customWidth="1"/>
    <col min="11530" max="11530" width="6.5" style="5" customWidth="1"/>
    <col min="11531" max="11531" width="8.625" style="5" bestFit="1" customWidth="1"/>
    <col min="11532" max="11532" width="14.375" style="5" bestFit="1" customWidth="1"/>
    <col min="11533" max="11535" width="15.875" style="5" bestFit="1" customWidth="1"/>
    <col min="11536" max="11536" width="19.375" style="5" customWidth="1"/>
    <col min="11537" max="11537" width="73.375" style="5" customWidth="1"/>
    <col min="11538" max="11539" width="17.75" style="5" customWidth="1"/>
    <col min="11540" max="11541" width="12.125" style="5" customWidth="1"/>
    <col min="11542" max="11542" width="17.75" style="5" customWidth="1"/>
    <col min="11543" max="11543" width="12.125" style="5" customWidth="1"/>
    <col min="11544" max="11777" width="7" style="5"/>
    <col min="11778" max="11778" width="17.25" style="5" customWidth="1"/>
    <col min="11779" max="11779" width="11.375" style="5" bestFit="1" customWidth="1"/>
    <col min="11780" max="11782" width="15.875" style="5" bestFit="1" customWidth="1"/>
    <col min="11783" max="11784" width="12.125" style="5" customWidth="1"/>
    <col min="11785" max="11785" width="15.875" style="5" bestFit="1" customWidth="1"/>
    <col min="11786" max="11786" width="6.5" style="5" customWidth="1"/>
    <col min="11787" max="11787" width="8.625" style="5" bestFit="1" customWidth="1"/>
    <col min="11788" max="11788" width="14.375" style="5" bestFit="1" customWidth="1"/>
    <col min="11789" max="11791" width="15.875" style="5" bestFit="1" customWidth="1"/>
    <col min="11792" max="11792" width="19.375" style="5" customWidth="1"/>
    <col min="11793" max="11793" width="73.375" style="5" customWidth="1"/>
    <col min="11794" max="11795" width="17.75" style="5" customWidth="1"/>
    <col min="11796" max="11797" width="12.125" style="5" customWidth="1"/>
    <col min="11798" max="11798" width="17.75" style="5" customWidth="1"/>
    <col min="11799" max="11799" width="12.125" style="5" customWidth="1"/>
    <col min="11800" max="12033" width="7" style="5"/>
    <col min="12034" max="12034" width="17.25" style="5" customWidth="1"/>
    <col min="12035" max="12035" width="11.375" style="5" bestFit="1" customWidth="1"/>
    <col min="12036" max="12038" width="15.875" style="5" bestFit="1" customWidth="1"/>
    <col min="12039" max="12040" width="12.125" style="5" customWidth="1"/>
    <col min="12041" max="12041" width="15.875" style="5" bestFit="1" customWidth="1"/>
    <col min="12042" max="12042" width="6.5" style="5" customWidth="1"/>
    <col min="12043" max="12043" width="8.625" style="5" bestFit="1" customWidth="1"/>
    <col min="12044" max="12044" width="14.375" style="5" bestFit="1" customWidth="1"/>
    <col min="12045" max="12047" width="15.875" style="5" bestFit="1" customWidth="1"/>
    <col min="12048" max="12048" width="19.375" style="5" customWidth="1"/>
    <col min="12049" max="12049" width="73.375" style="5" customWidth="1"/>
    <col min="12050" max="12051" width="17.75" style="5" customWidth="1"/>
    <col min="12052" max="12053" width="12.125" style="5" customWidth="1"/>
    <col min="12054" max="12054" width="17.75" style="5" customWidth="1"/>
    <col min="12055" max="12055" width="12.125" style="5" customWidth="1"/>
    <col min="12056" max="12289" width="7" style="5"/>
    <col min="12290" max="12290" width="17.25" style="5" customWidth="1"/>
    <col min="12291" max="12291" width="11.375" style="5" bestFit="1" customWidth="1"/>
    <col min="12292" max="12294" width="15.875" style="5" bestFit="1" customWidth="1"/>
    <col min="12295" max="12296" width="12.125" style="5" customWidth="1"/>
    <col min="12297" max="12297" width="15.875" style="5" bestFit="1" customWidth="1"/>
    <col min="12298" max="12298" width="6.5" style="5" customWidth="1"/>
    <col min="12299" max="12299" width="8.625" style="5" bestFit="1" customWidth="1"/>
    <col min="12300" max="12300" width="14.375" style="5" bestFit="1" customWidth="1"/>
    <col min="12301" max="12303" width="15.875" style="5" bestFit="1" customWidth="1"/>
    <col min="12304" max="12304" width="19.375" style="5" customWidth="1"/>
    <col min="12305" max="12305" width="73.375" style="5" customWidth="1"/>
    <col min="12306" max="12307" width="17.75" style="5" customWidth="1"/>
    <col min="12308" max="12309" width="12.125" style="5" customWidth="1"/>
    <col min="12310" max="12310" width="17.75" style="5" customWidth="1"/>
    <col min="12311" max="12311" width="12.125" style="5" customWidth="1"/>
    <col min="12312" max="12545" width="7" style="5"/>
    <col min="12546" max="12546" width="17.25" style="5" customWidth="1"/>
    <col min="12547" max="12547" width="11.375" style="5" bestFit="1" customWidth="1"/>
    <col min="12548" max="12550" width="15.875" style="5" bestFit="1" customWidth="1"/>
    <col min="12551" max="12552" width="12.125" style="5" customWidth="1"/>
    <col min="12553" max="12553" width="15.875" style="5" bestFit="1" customWidth="1"/>
    <col min="12554" max="12554" width="6.5" style="5" customWidth="1"/>
    <col min="12555" max="12555" width="8.625" style="5" bestFit="1" customWidth="1"/>
    <col min="12556" max="12556" width="14.375" style="5" bestFit="1" customWidth="1"/>
    <col min="12557" max="12559" width="15.875" style="5" bestFit="1" customWidth="1"/>
    <col min="12560" max="12560" width="19.375" style="5" customWidth="1"/>
    <col min="12561" max="12561" width="73.375" style="5" customWidth="1"/>
    <col min="12562" max="12563" width="17.75" style="5" customWidth="1"/>
    <col min="12564" max="12565" width="12.125" style="5" customWidth="1"/>
    <col min="12566" max="12566" width="17.75" style="5" customWidth="1"/>
    <col min="12567" max="12567" width="12.125" style="5" customWidth="1"/>
    <col min="12568" max="12801" width="7" style="5"/>
    <col min="12802" max="12802" width="17.25" style="5" customWidth="1"/>
    <col min="12803" max="12803" width="11.375" style="5" bestFit="1" customWidth="1"/>
    <col min="12804" max="12806" width="15.875" style="5" bestFit="1" customWidth="1"/>
    <col min="12807" max="12808" width="12.125" style="5" customWidth="1"/>
    <col min="12809" max="12809" width="15.875" style="5" bestFit="1" customWidth="1"/>
    <col min="12810" max="12810" width="6.5" style="5" customWidth="1"/>
    <col min="12811" max="12811" width="8.625" style="5" bestFit="1" customWidth="1"/>
    <col min="12812" max="12812" width="14.375" style="5" bestFit="1" customWidth="1"/>
    <col min="12813" max="12815" width="15.875" style="5" bestFit="1" customWidth="1"/>
    <col min="12816" max="12816" width="19.375" style="5" customWidth="1"/>
    <col min="12817" max="12817" width="73.375" style="5" customWidth="1"/>
    <col min="12818" max="12819" width="17.75" style="5" customWidth="1"/>
    <col min="12820" max="12821" width="12.125" style="5" customWidth="1"/>
    <col min="12822" max="12822" width="17.75" style="5" customWidth="1"/>
    <col min="12823" max="12823" width="12.125" style="5" customWidth="1"/>
    <col min="12824" max="13057" width="7" style="5"/>
    <col min="13058" max="13058" width="17.25" style="5" customWidth="1"/>
    <col min="13059" max="13059" width="11.375" style="5" bestFit="1" customWidth="1"/>
    <col min="13060" max="13062" width="15.875" style="5" bestFit="1" customWidth="1"/>
    <col min="13063" max="13064" width="12.125" style="5" customWidth="1"/>
    <col min="13065" max="13065" width="15.875" style="5" bestFit="1" customWidth="1"/>
    <col min="13066" max="13066" width="6.5" style="5" customWidth="1"/>
    <col min="13067" max="13067" width="8.625" style="5" bestFit="1" customWidth="1"/>
    <col min="13068" max="13068" width="14.375" style="5" bestFit="1" customWidth="1"/>
    <col min="13069" max="13071" width="15.875" style="5" bestFit="1" customWidth="1"/>
    <col min="13072" max="13072" width="19.375" style="5" customWidth="1"/>
    <col min="13073" max="13073" width="73.375" style="5" customWidth="1"/>
    <col min="13074" max="13075" width="17.75" style="5" customWidth="1"/>
    <col min="13076" max="13077" width="12.125" style="5" customWidth="1"/>
    <col min="13078" max="13078" width="17.75" style="5" customWidth="1"/>
    <col min="13079" max="13079" width="12.125" style="5" customWidth="1"/>
    <col min="13080" max="13313" width="7" style="5"/>
    <col min="13314" max="13314" width="17.25" style="5" customWidth="1"/>
    <col min="13315" max="13315" width="11.375" style="5" bestFit="1" customWidth="1"/>
    <col min="13316" max="13318" width="15.875" style="5" bestFit="1" customWidth="1"/>
    <col min="13319" max="13320" width="12.125" style="5" customWidth="1"/>
    <col min="13321" max="13321" width="15.875" style="5" bestFit="1" customWidth="1"/>
    <col min="13322" max="13322" width="6.5" style="5" customWidth="1"/>
    <col min="13323" max="13323" width="8.625" style="5" bestFit="1" customWidth="1"/>
    <col min="13324" max="13324" width="14.375" style="5" bestFit="1" customWidth="1"/>
    <col min="13325" max="13327" width="15.875" style="5" bestFit="1" customWidth="1"/>
    <col min="13328" max="13328" width="19.375" style="5" customWidth="1"/>
    <col min="13329" max="13329" width="73.375" style="5" customWidth="1"/>
    <col min="13330" max="13331" width="17.75" style="5" customWidth="1"/>
    <col min="13332" max="13333" width="12.125" style="5" customWidth="1"/>
    <col min="13334" max="13334" width="17.75" style="5" customWidth="1"/>
    <col min="13335" max="13335" width="12.125" style="5" customWidth="1"/>
    <col min="13336" max="13569" width="7" style="5"/>
    <col min="13570" max="13570" width="17.25" style="5" customWidth="1"/>
    <col min="13571" max="13571" width="11.375" style="5" bestFit="1" customWidth="1"/>
    <col min="13572" max="13574" width="15.875" style="5" bestFit="1" customWidth="1"/>
    <col min="13575" max="13576" width="12.125" style="5" customWidth="1"/>
    <col min="13577" max="13577" width="15.875" style="5" bestFit="1" customWidth="1"/>
    <col min="13578" max="13578" width="6.5" style="5" customWidth="1"/>
    <col min="13579" max="13579" width="8.625" style="5" bestFit="1" customWidth="1"/>
    <col min="13580" max="13580" width="14.375" style="5" bestFit="1" customWidth="1"/>
    <col min="13581" max="13583" width="15.875" style="5" bestFit="1" customWidth="1"/>
    <col min="13584" max="13584" width="19.375" style="5" customWidth="1"/>
    <col min="13585" max="13585" width="73.375" style="5" customWidth="1"/>
    <col min="13586" max="13587" width="17.75" style="5" customWidth="1"/>
    <col min="13588" max="13589" width="12.125" style="5" customWidth="1"/>
    <col min="13590" max="13590" width="17.75" style="5" customWidth="1"/>
    <col min="13591" max="13591" width="12.125" style="5" customWidth="1"/>
    <col min="13592" max="13825" width="7" style="5"/>
    <col min="13826" max="13826" width="17.25" style="5" customWidth="1"/>
    <col min="13827" max="13827" width="11.375" style="5" bestFit="1" customWidth="1"/>
    <col min="13828" max="13830" width="15.875" style="5" bestFit="1" customWidth="1"/>
    <col min="13831" max="13832" width="12.125" style="5" customWidth="1"/>
    <col min="13833" max="13833" width="15.875" style="5" bestFit="1" customWidth="1"/>
    <col min="13834" max="13834" width="6.5" style="5" customWidth="1"/>
    <col min="13835" max="13835" width="8.625" style="5" bestFit="1" customWidth="1"/>
    <col min="13836" max="13836" width="14.375" style="5" bestFit="1" customWidth="1"/>
    <col min="13837" max="13839" width="15.875" style="5" bestFit="1" customWidth="1"/>
    <col min="13840" max="13840" width="19.375" style="5" customWidth="1"/>
    <col min="13841" max="13841" width="73.375" style="5" customWidth="1"/>
    <col min="13842" max="13843" width="17.75" style="5" customWidth="1"/>
    <col min="13844" max="13845" width="12.125" style="5" customWidth="1"/>
    <col min="13846" max="13846" width="17.75" style="5" customWidth="1"/>
    <col min="13847" max="13847" width="12.125" style="5" customWidth="1"/>
    <col min="13848" max="14081" width="7" style="5"/>
    <col min="14082" max="14082" width="17.25" style="5" customWidth="1"/>
    <col min="14083" max="14083" width="11.375" style="5" bestFit="1" customWidth="1"/>
    <col min="14084" max="14086" width="15.875" style="5" bestFit="1" customWidth="1"/>
    <col min="14087" max="14088" width="12.125" style="5" customWidth="1"/>
    <col min="14089" max="14089" width="15.875" style="5" bestFit="1" customWidth="1"/>
    <col min="14090" max="14090" width="6.5" style="5" customWidth="1"/>
    <col min="14091" max="14091" width="8.625" style="5" bestFit="1" customWidth="1"/>
    <col min="14092" max="14092" width="14.375" style="5" bestFit="1" customWidth="1"/>
    <col min="14093" max="14095" width="15.875" style="5" bestFit="1" customWidth="1"/>
    <col min="14096" max="14096" width="19.375" style="5" customWidth="1"/>
    <col min="14097" max="14097" width="73.375" style="5" customWidth="1"/>
    <col min="14098" max="14099" width="17.75" style="5" customWidth="1"/>
    <col min="14100" max="14101" width="12.125" style="5" customWidth="1"/>
    <col min="14102" max="14102" width="17.75" style="5" customWidth="1"/>
    <col min="14103" max="14103" width="12.125" style="5" customWidth="1"/>
    <col min="14104" max="14337" width="7" style="5"/>
    <col min="14338" max="14338" width="17.25" style="5" customWidth="1"/>
    <col min="14339" max="14339" width="11.375" style="5" bestFit="1" customWidth="1"/>
    <col min="14340" max="14342" width="15.875" style="5" bestFit="1" customWidth="1"/>
    <col min="14343" max="14344" width="12.125" style="5" customWidth="1"/>
    <col min="14345" max="14345" width="15.875" style="5" bestFit="1" customWidth="1"/>
    <col min="14346" max="14346" width="6.5" style="5" customWidth="1"/>
    <col min="14347" max="14347" width="8.625" style="5" bestFit="1" customWidth="1"/>
    <col min="14348" max="14348" width="14.375" style="5" bestFit="1" customWidth="1"/>
    <col min="14349" max="14351" width="15.875" style="5" bestFit="1" customWidth="1"/>
    <col min="14352" max="14352" width="19.375" style="5" customWidth="1"/>
    <col min="14353" max="14353" width="73.375" style="5" customWidth="1"/>
    <col min="14354" max="14355" width="17.75" style="5" customWidth="1"/>
    <col min="14356" max="14357" width="12.125" style="5" customWidth="1"/>
    <col min="14358" max="14358" width="17.75" style="5" customWidth="1"/>
    <col min="14359" max="14359" width="12.125" style="5" customWidth="1"/>
    <col min="14360" max="14593" width="7" style="5"/>
    <col min="14594" max="14594" width="17.25" style="5" customWidth="1"/>
    <col min="14595" max="14595" width="11.375" style="5" bestFit="1" customWidth="1"/>
    <col min="14596" max="14598" width="15.875" style="5" bestFit="1" customWidth="1"/>
    <col min="14599" max="14600" width="12.125" style="5" customWidth="1"/>
    <col min="14601" max="14601" width="15.875" style="5" bestFit="1" customWidth="1"/>
    <col min="14602" max="14602" width="6.5" style="5" customWidth="1"/>
    <col min="14603" max="14603" width="8.625" style="5" bestFit="1" customWidth="1"/>
    <col min="14604" max="14604" width="14.375" style="5" bestFit="1" customWidth="1"/>
    <col min="14605" max="14607" width="15.875" style="5" bestFit="1" customWidth="1"/>
    <col min="14608" max="14608" width="19.375" style="5" customWidth="1"/>
    <col min="14609" max="14609" width="73.375" style="5" customWidth="1"/>
    <col min="14610" max="14611" width="17.75" style="5" customWidth="1"/>
    <col min="14612" max="14613" width="12.125" style="5" customWidth="1"/>
    <col min="14614" max="14614" width="17.75" style="5" customWidth="1"/>
    <col min="14615" max="14615" width="12.125" style="5" customWidth="1"/>
    <col min="14616" max="14849" width="7" style="5"/>
    <col min="14850" max="14850" width="17.25" style="5" customWidth="1"/>
    <col min="14851" max="14851" width="11.375" style="5" bestFit="1" customWidth="1"/>
    <col min="14852" max="14854" width="15.875" style="5" bestFit="1" customWidth="1"/>
    <col min="14855" max="14856" width="12.125" style="5" customWidth="1"/>
    <col min="14857" max="14857" width="15.875" style="5" bestFit="1" customWidth="1"/>
    <col min="14858" max="14858" width="6.5" style="5" customWidth="1"/>
    <col min="14859" max="14859" width="8.625" style="5" bestFit="1" customWidth="1"/>
    <col min="14860" max="14860" width="14.375" style="5" bestFit="1" customWidth="1"/>
    <col min="14861" max="14863" width="15.875" style="5" bestFit="1" customWidth="1"/>
    <col min="14864" max="14864" width="19.375" style="5" customWidth="1"/>
    <col min="14865" max="14865" width="73.375" style="5" customWidth="1"/>
    <col min="14866" max="14867" width="17.75" style="5" customWidth="1"/>
    <col min="14868" max="14869" width="12.125" style="5" customWidth="1"/>
    <col min="14870" max="14870" width="17.75" style="5" customWidth="1"/>
    <col min="14871" max="14871" width="12.125" style="5" customWidth="1"/>
    <col min="14872" max="15105" width="7" style="5"/>
    <col min="15106" max="15106" width="17.25" style="5" customWidth="1"/>
    <col min="15107" max="15107" width="11.375" style="5" bestFit="1" customWidth="1"/>
    <col min="15108" max="15110" width="15.875" style="5" bestFit="1" customWidth="1"/>
    <col min="15111" max="15112" width="12.125" style="5" customWidth="1"/>
    <col min="15113" max="15113" width="15.875" style="5" bestFit="1" customWidth="1"/>
    <col min="15114" max="15114" width="6.5" style="5" customWidth="1"/>
    <col min="15115" max="15115" width="8.625" style="5" bestFit="1" customWidth="1"/>
    <col min="15116" max="15116" width="14.375" style="5" bestFit="1" customWidth="1"/>
    <col min="15117" max="15119" width="15.875" style="5" bestFit="1" customWidth="1"/>
    <col min="15120" max="15120" width="19.375" style="5" customWidth="1"/>
    <col min="15121" max="15121" width="73.375" style="5" customWidth="1"/>
    <col min="15122" max="15123" width="17.75" style="5" customWidth="1"/>
    <col min="15124" max="15125" width="12.125" style="5" customWidth="1"/>
    <col min="15126" max="15126" width="17.75" style="5" customWidth="1"/>
    <col min="15127" max="15127" width="12.125" style="5" customWidth="1"/>
    <col min="15128" max="15361" width="7" style="5"/>
    <col min="15362" max="15362" width="17.25" style="5" customWidth="1"/>
    <col min="15363" max="15363" width="11.375" style="5" bestFit="1" customWidth="1"/>
    <col min="15364" max="15366" width="15.875" style="5" bestFit="1" customWidth="1"/>
    <col min="15367" max="15368" width="12.125" style="5" customWidth="1"/>
    <col min="15369" max="15369" width="15.875" style="5" bestFit="1" customWidth="1"/>
    <col min="15370" max="15370" width="6.5" style="5" customWidth="1"/>
    <col min="15371" max="15371" width="8.625" style="5" bestFit="1" customWidth="1"/>
    <col min="15372" max="15372" width="14.375" style="5" bestFit="1" customWidth="1"/>
    <col min="15373" max="15375" width="15.875" style="5" bestFit="1" customWidth="1"/>
    <col min="15376" max="15376" width="19.375" style="5" customWidth="1"/>
    <col min="15377" max="15377" width="73.375" style="5" customWidth="1"/>
    <col min="15378" max="15379" width="17.75" style="5" customWidth="1"/>
    <col min="15380" max="15381" width="12.125" style="5" customWidth="1"/>
    <col min="15382" max="15382" width="17.75" style="5" customWidth="1"/>
    <col min="15383" max="15383" width="12.125" style="5" customWidth="1"/>
    <col min="15384" max="15617" width="7" style="5"/>
    <col min="15618" max="15618" width="17.25" style="5" customWidth="1"/>
    <col min="15619" max="15619" width="11.375" style="5" bestFit="1" customWidth="1"/>
    <col min="15620" max="15622" width="15.875" style="5" bestFit="1" customWidth="1"/>
    <col min="15623" max="15624" width="12.125" style="5" customWidth="1"/>
    <col min="15625" max="15625" width="15.875" style="5" bestFit="1" customWidth="1"/>
    <col min="15626" max="15626" width="6.5" style="5" customWidth="1"/>
    <col min="15627" max="15627" width="8.625" style="5" bestFit="1" customWidth="1"/>
    <col min="15628" max="15628" width="14.375" style="5" bestFit="1" customWidth="1"/>
    <col min="15629" max="15631" width="15.875" style="5" bestFit="1" customWidth="1"/>
    <col min="15632" max="15632" width="19.375" style="5" customWidth="1"/>
    <col min="15633" max="15633" width="73.375" style="5" customWidth="1"/>
    <col min="15634" max="15635" width="17.75" style="5" customWidth="1"/>
    <col min="15636" max="15637" width="12.125" style="5" customWidth="1"/>
    <col min="15638" max="15638" width="17.75" style="5" customWidth="1"/>
    <col min="15639" max="15639" width="12.125" style="5" customWidth="1"/>
    <col min="15640" max="15873" width="7" style="5"/>
    <col min="15874" max="15874" width="17.25" style="5" customWidth="1"/>
    <col min="15875" max="15875" width="11.375" style="5" bestFit="1" customWidth="1"/>
    <col min="15876" max="15878" width="15.875" style="5" bestFit="1" customWidth="1"/>
    <col min="15879" max="15880" width="12.125" style="5" customWidth="1"/>
    <col min="15881" max="15881" width="15.875" style="5" bestFit="1" customWidth="1"/>
    <col min="15882" max="15882" width="6.5" style="5" customWidth="1"/>
    <col min="15883" max="15883" width="8.625" style="5" bestFit="1" customWidth="1"/>
    <col min="15884" max="15884" width="14.375" style="5" bestFit="1" customWidth="1"/>
    <col min="15885" max="15887" width="15.875" style="5" bestFit="1" customWidth="1"/>
    <col min="15888" max="15888" width="19.375" style="5" customWidth="1"/>
    <col min="15889" max="15889" width="73.375" style="5" customWidth="1"/>
    <col min="15890" max="15891" width="17.75" style="5" customWidth="1"/>
    <col min="15892" max="15893" width="12.125" style="5" customWidth="1"/>
    <col min="15894" max="15894" width="17.75" style="5" customWidth="1"/>
    <col min="15895" max="15895" width="12.125" style="5" customWidth="1"/>
    <col min="15896" max="16129" width="7" style="5"/>
    <col min="16130" max="16130" width="17.25" style="5" customWidth="1"/>
    <col min="16131" max="16131" width="11.375" style="5" bestFit="1" customWidth="1"/>
    <col min="16132" max="16134" width="15.875" style="5" bestFit="1" customWidth="1"/>
    <col min="16135" max="16136" width="12.125" style="5" customWidth="1"/>
    <col min="16137" max="16137" width="15.875" style="5" bestFit="1" customWidth="1"/>
    <col min="16138" max="16138" width="6.5" style="5" customWidth="1"/>
    <col min="16139" max="16139" width="8.625" style="5" bestFit="1" customWidth="1"/>
    <col min="16140" max="16140" width="14.375" style="5" bestFit="1" customWidth="1"/>
    <col min="16141" max="16143" width="15.875" style="5" bestFit="1" customWidth="1"/>
    <col min="16144" max="16144" width="19.375" style="5" customWidth="1"/>
    <col min="16145" max="16145" width="73.375" style="5" customWidth="1"/>
    <col min="16146" max="16147" width="17.75" style="5" customWidth="1"/>
    <col min="16148" max="16149" width="12.125" style="5" customWidth="1"/>
    <col min="16150" max="16150" width="17.75" style="5" customWidth="1"/>
    <col min="16151" max="16151" width="12.125" style="5" customWidth="1"/>
    <col min="16152" max="16384" width="7" style="5"/>
  </cols>
  <sheetData>
    <row r="1" spans="1:22" ht="24.95" customHeight="1" x14ac:dyDescent="0.3">
      <c r="A1" s="1"/>
      <c r="B1" s="2"/>
      <c r="C1" s="2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Q1" s="3"/>
      <c r="R1" s="5"/>
      <c r="S1" s="5"/>
      <c r="T1" s="5"/>
      <c r="U1" s="5"/>
      <c r="V1" s="5"/>
    </row>
    <row r="2" spans="1:22" ht="29.25" customHeight="1" x14ac:dyDescent="0.3">
      <c r="A2" s="6" t="s">
        <v>0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3"/>
      <c r="Q2" s="8"/>
    </row>
    <row r="3" spans="1:22" ht="24.95" customHeight="1" x14ac:dyDescent="0.3">
      <c r="A3" s="10" t="s">
        <v>1</v>
      </c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1"/>
      <c r="Q3" s="12"/>
    </row>
    <row r="4" spans="1:22" ht="24.95" customHeight="1" x14ac:dyDescent="0.3">
      <c r="A4" s="13"/>
      <c r="B4" s="14"/>
      <c r="C4" s="14"/>
      <c r="D4" s="14"/>
      <c r="E4" s="14"/>
      <c r="F4" s="14"/>
      <c r="G4" s="15"/>
      <c r="H4" s="14"/>
      <c r="I4" s="14"/>
      <c r="J4" s="16"/>
      <c r="K4" s="14"/>
      <c r="L4" s="14"/>
      <c r="M4" s="14"/>
      <c r="N4" s="14"/>
      <c r="O4" s="17" t="s">
        <v>2</v>
      </c>
      <c r="P4" s="18"/>
      <c r="Q4" s="19"/>
    </row>
    <row r="5" spans="1:22" s="1" customFormat="1" ht="29.25" customHeight="1" x14ac:dyDescent="0.3">
      <c r="A5" s="20" t="s">
        <v>3</v>
      </c>
      <c r="B5" s="21" t="s">
        <v>4</v>
      </c>
      <c r="C5" s="22" t="s">
        <v>5</v>
      </c>
      <c r="D5" s="22" t="s">
        <v>6</v>
      </c>
      <c r="E5" s="22" t="s">
        <v>7</v>
      </c>
      <c r="F5" s="22" t="s">
        <v>8</v>
      </c>
      <c r="G5" s="22" t="s">
        <v>9</v>
      </c>
      <c r="H5" s="22" t="s">
        <v>10</v>
      </c>
      <c r="I5" s="20" t="s">
        <v>11</v>
      </c>
      <c r="J5" s="20" t="s">
        <v>12</v>
      </c>
      <c r="K5" s="20" t="s">
        <v>13</v>
      </c>
      <c r="L5" s="22" t="s">
        <v>14</v>
      </c>
      <c r="M5" s="22" t="s">
        <v>15</v>
      </c>
      <c r="N5" s="22" t="s">
        <v>16</v>
      </c>
      <c r="O5" s="20" t="s">
        <v>17</v>
      </c>
      <c r="P5" s="3"/>
      <c r="Q5" s="3"/>
    </row>
    <row r="6" spans="1:22" ht="24.95" customHeight="1" x14ac:dyDescent="0.3">
      <c r="A6" s="23" t="s">
        <v>18</v>
      </c>
      <c r="B6" s="23" t="s">
        <v>19</v>
      </c>
      <c r="C6" s="24">
        <v>305888</v>
      </c>
      <c r="D6" s="24">
        <v>1920800</v>
      </c>
      <c r="E6" s="24"/>
      <c r="F6" s="24">
        <v>1920800</v>
      </c>
      <c r="G6" s="24">
        <v>1919800</v>
      </c>
      <c r="H6" s="24">
        <f>F6-G6</f>
        <v>1000</v>
      </c>
      <c r="I6" s="25">
        <v>5</v>
      </c>
      <c r="J6" s="26">
        <v>0.45100000000000001</v>
      </c>
      <c r="K6" s="25">
        <v>12</v>
      </c>
      <c r="L6" s="24">
        <f>H6-1000</f>
        <v>0</v>
      </c>
      <c r="M6" s="24">
        <f>G6+L6</f>
        <v>1919800</v>
      </c>
      <c r="N6" s="24">
        <f>F6-M6</f>
        <v>1000</v>
      </c>
      <c r="O6" s="27" t="s">
        <v>20</v>
      </c>
      <c r="P6" s="28"/>
      <c r="Q6" s="8"/>
    </row>
    <row r="7" spans="1:22" ht="24.95" customHeight="1" x14ac:dyDescent="0.3">
      <c r="A7" s="29" t="s">
        <v>21</v>
      </c>
      <c r="B7" s="29" t="s">
        <v>22</v>
      </c>
      <c r="C7" s="24">
        <v>401312</v>
      </c>
      <c r="D7" s="24">
        <v>2520000</v>
      </c>
      <c r="E7" s="24"/>
      <c r="F7" s="24">
        <v>2520000</v>
      </c>
      <c r="G7" s="24">
        <v>2519000</v>
      </c>
      <c r="H7" s="24">
        <f>F7-G7</f>
        <v>1000</v>
      </c>
      <c r="I7" s="25">
        <v>5</v>
      </c>
      <c r="J7" s="26">
        <v>0.45100000000000001</v>
      </c>
      <c r="K7" s="25">
        <v>12</v>
      </c>
      <c r="L7" s="24">
        <f>H7-1000</f>
        <v>0</v>
      </c>
      <c r="M7" s="24">
        <f>G7+L7</f>
        <v>2519000</v>
      </c>
      <c r="N7" s="24">
        <f>F7-M7</f>
        <v>1000</v>
      </c>
      <c r="O7" s="30" t="s">
        <v>20</v>
      </c>
      <c r="P7" s="11"/>
      <c r="Q7" s="12"/>
    </row>
    <row r="8" spans="1:22" ht="24.95" customHeight="1" x14ac:dyDescent="0.3">
      <c r="A8" s="31" t="s">
        <v>23</v>
      </c>
      <c r="B8" s="31"/>
      <c r="C8" s="32">
        <v>707200</v>
      </c>
      <c r="D8" s="32">
        <f>SUM(D6:D7)</f>
        <v>4440800</v>
      </c>
      <c r="E8" s="32">
        <f>SUM(E6:E7)</f>
        <v>0</v>
      </c>
      <c r="F8" s="32">
        <f>SUM(F6:F7)</f>
        <v>4440800</v>
      </c>
      <c r="G8" s="32">
        <f>SUM(G6:G7)</f>
        <v>4438800</v>
      </c>
      <c r="H8" s="32">
        <f>SUM(H6:H7)</f>
        <v>2000</v>
      </c>
      <c r="I8" s="22"/>
      <c r="J8" s="33"/>
      <c r="K8" s="22"/>
      <c r="L8" s="32">
        <f>SUM(L6:L7)</f>
        <v>0</v>
      </c>
      <c r="M8" s="32">
        <f>SUM(M6:M7)</f>
        <v>4438800</v>
      </c>
      <c r="N8" s="32">
        <f>SUM(N6:N7)</f>
        <v>2000</v>
      </c>
      <c r="O8" s="34"/>
      <c r="P8" s="18"/>
      <c r="Q8" s="19"/>
    </row>
    <row r="9" spans="1:22" s="40" customFormat="1" ht="24.95" customHeight="1" x14ac:dyDescent="0.3">
      <c r="A9" s="35" t="s">
        <v>24</v>
      </c>
      <c r="B9" s="35" t="s">
        <v>25</v>
      </c>
      <c r="C9" s="24">
        <v>222658</v>
      </c>
      <c r="D9" s="24">
        <v>1826000</v>
      </c>
      <c r="E9" s="24"/>
      <c r="F9" s="24">
        <v>1826000</v>
      </c>
      <c r="G9" s="24">
        <v>1825000</v>
      </c>
      <c r="H9" s="24">
        <f t="shared" ref="H9:H39" si="0">F9-G9</f>
        <v>1000</v>
      </c>
      <c r="I9" s="25">
        <v>5</v>
      </c>
      <c r="J9" s="26">
        <v>0.45100000000000001</v>
      </c>
      <c r="K9" s="25">
        <v>12</v>
      </c>
      <c r="L9" s="24">
        <f t="shared" ref="L9:L32" si="1">H9-1000</f>
        <v>0</v>
      </c>
      <c r="M9" s="24">
        <f>G9+L9</f>
        <v>1825000</v>
      </c>
      <c r="N9" s="24">
        <f t="shared" ref="N9:N39" si="2">F9-M9</f>
        <v>1000</v>
      </c>
      <c r="O9" s="36" t="s">
        <v>26</v>
      </c>
      <c r="P9" s="37"/>
      <c r="Q9" s="38"/>
      <c r="R9" s="39"/>
      <c r="S9" s="39"/>
      <c r="T9" s="39"/>
      <c r="U9" s="39"/>
      <c r="V9" s="39"/>
    </row>
    <row r="10" spans="1:22" s="40" customFormat="1" ht="24.95" customHeight="1" x14ac:dyDescent="0.3">
      <c r="A10" s="35" t="s">
        <v>27</v>
      </c>
      <c r="B10" s="35" t="s">
        <v>25</v>
      </c>
      <c r="C10" s="24">
        <v>497626</v>
      </c>
      <c r="D10" s="24">
        <v>4081000</v>
      </c>
      <c r="E10" s="24"/>
      <c r="F10" s="24">
        <v>4081000</v>
      </c>
      <c r="G10" s="24">
        <v>4080000</v>
      </c>
      <c r="H10" s="24">
        <f t="shared" si="0"/>
        <v>1000</v>
      </c>
      <c r="I10" s="25">
        <v>5</v>
      </c>
      <c r="J10" s="26">
        <v>0.45100000000000001</v>
      </c>
      <c r="K10" s="25">
        <v>12</v>
      </c>
      <c r="L10" s="24">
        <f t="shared" si="1"/>
        <v>0</v>
      </c>
      <c r="M10" s="24">
        <f t="shared" ref="M10:M39" si="3">G10+L10</f>
        <v>4080000</v>
      </c>
      <c r="N10" s="24">
        <f t="shared" si="2"/>
        <v>1000</v>
      </c>
      <c r="O10" s="36" t="s">
        <v>26</v>
      </c>
      <c r="P10" s="37"/>
      <c r="Q10" s="38"/>
      <c r="R10" s="39"/>
      <c r="S10" s="39"/>
      <c r="T10" s="39"/>
      <c r="U10" s="39"/>
      <c r="V10" s="39"/>
    </row>
    <row r="11" spans="1:22" ht="24.95" customHeight="1" x14ac:dyDescent="0.3">
      <c r="A11" s="35" t="s">
        <v>27</v>
      </c>
      <c r="B11" s="35" t="s">
        <v>28</v>
      </c>
      <c r="C11" s="24">
        <v>4045881</v>
      </c>
      <c r="D11" s="24">
        <v>31570000</v>
      </c>
      <c r="E11" s="24"/>
      <c r="F11" s="24">
        <v>31570000</v>
      </c>
      <c r="G11" s="24">
        <v>31569000</v>
      </c>
      <c r="H11" s="24">
        <f t="shared" si="0"/>
        <v>1000</v>
      </c>
      <c r="I11" s="25">
        <v>5</v>
      </c>
      <c r="J11" s="26">
        <v>0.45100000000000001</v>
      </c>
      <c r="K11" s="25">
        <v>12</v>
      </c>
      <c r="L11" s="24">
        <f t="shared" si="1"/>
        <v>0</v>
      </c>
      <c r="M11" s="24">
        <f t="shared" si="3"/>
        <v>31569000</v>
      </c>
      <c r="N11" s="24">
        <f t="shared" si="2"/>
        <v>1000</v>
      </c>
      <c r="O11" s="36" t="s">
        <v>26</v>
      </c>
      <c r="P11" s="3"/>
      <c r="Q11" s="3"/>
    </row>
    <row r="12" spans="1:22" ht="24.95" customHeight="1" x14ac:dyDescent="0.3">
      <c r="A12" s="35" t="s">
        <v>24</v>
      </c>
      <c r="B12" s="35" t="s">
        <v>28</v>
      </c>
      <c r="C12" s="24">
        <v>3806230</v>
      </c>
      <c r="D12" s="24">
        <v>29700000</v>
      </c>
      <c r="E12" s="24"/>
      <c r="F12" s="24">
        <v>29700000</v>
      </c>
      <c r="G12" s="24">
        <v>29699000</v>
      </c>
      <c r="H12" s="24">
        <f t="shared" si="0"/>
        <v>1000</v>
      </c>
      <c r="I12" s="25">
        <v>5</v>
      </c>
      <c r="J12" s="26">
        <v>0.45100000000000001</v>
      </c>
      <c r="K12" s="25">
        <v>12</v>
      </c>
      <c r="L12" s="24">
        <f t="shared" si="1"/>
        <v>0</v>
      </c>
      <c r="M12" s="24">
        <f t="shared" si="3"/>
        <v>29699000</v>
      </c>
      <c r="N12" s="24">
        <f t="shared" si="2"/>
        <v>1000</v>
      </c>
      <c r="O12" s="36" t="s">
        <v>26</v>
      </c>
      <c r="P12" s="3"/>
      <c r="Q12" s="3"/>
    </row>
    <row r="13" spans="1:22" ht="24.95" customHeight="1" x14ac:dyDescent="0.3">
      <c r="A13" s="35" t="s">
        <v>29</v>
      </c>
      <c r="B13" s="35" t="s">
        <v>30</v>
      </c>
      <c r="C13" s="24">
        <v>121798</v>
      </c>
      <c r="D13" s="24">
        <v>906400</v>
      </c>
      <c r="E13" s="24"/>
      <c r="F13" s="24">
        <v>906400</v>
      </c>
      <c r="G13" s="24">
        <v>905400</v>
      </c>
      <c r="H13" s="24">
        <f t="shared" si="0"/>
        <v>1000</v>
      </c>
      <c r="I13" s="25">
        <v>5</v>
      </c>
      <c r="J13" s="26">
        <v>0.45100000000000001</v>
      </c>
      <c r="K13" s="25">
        <v>12</v>
      </c>
      <c r="L13" s="24">
        <f t="shared" si="1"/>
        <v>0</v>
      </c>
      <c r="M13" s="24">
        <f t="shared" si="3"/>
        <v>905400</v>
      </c>
      <c r="N13" s="24">
        <f t="shared" si="2"/>
        <v>1000</v>
      </c>
      <c r="O13" s="36" t="s">
        <v>26</v>
      </c>
      <c r="P13" s="3"/>
      <c r="Q13" s="3"/>
    </row>
    <row r="14" spans="1:22" ht="24.95" customHeight="1" x14ac:dyDescent="0.3">
      <c r="A14" s="35" t="s">
        <v>29</v>
      </c>
      <c r="B14" s="35" t="s">
        <v>30</v>
      </c>
      <c r="C14" s="24">
        <v>5217772</v>
      </c>
      <c r="D14" s="24">
        <v>38830000</v>
      </c>
      <c r="E14" s="24"/>
      <c r="F14" s="24">
        <v>38830000</v>
      </c>
      <c r="G14" s="24">
        <v>38829000</v>
      </c>
      <c r="H14" s="24">
        <f t="shared" si="0"/>
        <v>1000</v>
      </c>
      <c r="I14" s="25">
        <v>5</v>
      </c>
      <c r="J14" s="26">
        <v>0.45100000000000001</v>
      </c>
      <c r="K14" s="25">
        <v>12</v>
      </c>
      <c r="L14" s="24">
        <f t="shared" si="1"/>
        <v>0</v>
      </c>
      <c r="M14" s="24">
        <f t="shared" si="3"/>
        <v>38829000</v>
      </c>
      <c r="N14" s="24">
        <f t="shared" si="2"/>
        <v>1000</v>
      </c>
      <c r="O14" s="36" t="s">
        <v>26</v>
      </c>
    </row>
    <row r="15" spans="1:22" ht="24.95" customHeight="1" x14ac:dyDescent="0.3">
      <c r="A15" s="35" t="s">
        <v>31</v>
      </c>
      <c r="B15" s="35" t="s">
        <v>32</v>
      </c>
      <c r="C15" s="24">
        <v>1552030</v>
      </c>
      <c r="D15" s="24">
        <v>11550000</v>
      </c>
      <c r="E15" s="24"/>
      <c r="F15" s="24">
        <v>11550000</v>
      </c>
      <c r="G15" s="24">
        <v>11549000</v>
      </c>
      <c r="H15" s="24">
        <f t="shared" si="0"/>
        <v>1000</v>
      </c>
      <c r="I15" s="25">
        <v>5</v>
      </c>
      <c r="J15" s="26">
        <v>0.45100000000000001</v>
      </c>
      <c r="K15" s="25">
        <v>12</v>
      </c>
      <c r="L15" s="24">
        <f t="shared" si="1"/>
        <v>0</v>
      </c>
      <c r="M15" s="24">
        <f t="shared" si="3"/>
        <v>11549000</v>
      </c>
      <c r="N15" s="24">
        <f t="shared" si="2"/>
        <v>1000</v>
      </c>
      <c r="O15" s="36" t="s">
        <v>26</v>
      </c>
    </row>
    <row r="16" spans="1:22" ht="24.95" customHeight="1" x14ac:dyDescent="0.3">
      <c r="A16" s="35" t="s">
        <v>33</v>
      </c>
      <c r="B16" s="35" t="s">
        <v>22</v>
      </c>
      <c r="C16" s="24">
        <v>893395</v>
      </c>
      <c r="D16" s="24">
        <v>5610000</v>
      </c>
      <c r="E16" s="24"/>
      <c r="F16" s="24">
        <v>5610000</v>
      </c>
      <c r="G16" s="24">
        <v>5609000</v>
      </c>
      <c r="H16" s="24">
        <f t="shared" si="0"/>
        <v>1000</v>
      </c>
      <c r="I16" s="25">
        <v>5</v>
      </c>
      <c r="J16" s="26">
        <v>0.45100000000000001</v>
      </c>
      <c r="K16" s="25">
        <v>12</v>
      </c>
      <c r="L16" s="24">
        <f t="shared" si="1"/>
        <v>0</v>
      </c>
      <c r="M16" s="24">
        <f t="shared" si="3"/>
        <v>5609000</v>
      </c>
      <c r="N16" s="24">
        <f t="shared" si="2"/>
        <v>1000</v>
      </c>
      <c r="O16" s="36" t="s">
        <v>26</v>
      </c>
    </row>
    <row r="17" spans="1:22" ht="24.95" customHeight="1" x14ac:dyDescent="0.3">
      <c r="A17" s="35" t="s">
        <v>34</v>
      </c>
      <c r="B17" s="35" t="s">
        <v>35</v>
      </c>
      <c r="C17" s="24">
        <v>293842</v>
      </c>
      <c r="D17" s="24">
        <v>2090000</v>
      </c>
      <c r="E17" s="24"/>
      <c r="F17" s="24">
        <v>2090000</v>
      </c>
      <c r="G17" s="24">
        <v>2089000</v>
      </c>
      <c r="H17" s="24">
        <f t="shared" si="0"/>
        <v>1000</v>
      </c>
      <c r="I17" s="25">
        <v>5</v>
      </c>
      <c r="J17" s="26">
        <v>0.45100000000000001</v>
      </c>
      <c r="K17" s="25">
        <v>12</v>
      </c>
      <c r="L17" s="24">
        <f t="shared" si="1"/>
        <v>0</v>
      </c>
      <c r="M17" s="24">
        <f t="shared" si="3"/>
        <v>2089000</v>
      </c>
      <c r="N17" s="24">
        <f t="shared" si="2"/>
        <v>1000</v>
      </c>
      <c r="O17" s="36" t="s">
        <v>26</v>
      </c>
    </row>
    <row r="18" spans="1:22" ht="24.95" customHeight="1" x14ac:dyDescent="0.3">
      <c r="A18" s="35" t="s">
        <v>36</v>
      </c>
      <c r="B18" s="35" t="s">
        <v>35</v>
      </c>
      <c r="C18" s="24">
        <v>569124</v>
      </c>
      <c r="D18" s="24">
        <v>4048000</v>
      </c>
      <c r="E18" s="24"/>
      <c r="F18" s="24">
        <v>4048000</v>
      </c>
      <c r="G18" s="24">
        <v>4047000</v>
      </c>
      <c r="H18" s="24">
        <f t="shared" si="0"/>
        <v>1000</v>
      </c>
      <c r="I18" s="25">
        <v>5</v>
      </c>
      <c r="J18" s="26">
        <v>0.45100000000000001</v>
      </c>
      <c r="K18" s="25">
        <v>12</v>
      </c>
      <c r="L18" s="24">
        <f t="shared" si="1"/>
        <v>0</v>
      </c>
      <c r="M18" s="24">
        <f t="shared" si="3"/>
        <v>4047000</v>
      </c>
      <c r="N18" s="24">
        <f t="shared" si="2"/>
        <v>1000</v>
      </c>
      <c r="O18" s="36" t="s">
        <v>26</v>
      </c>
    </row>
    <row r="19" spans="1:22" ht="24.95" customHeight="1" x14ac:dyDescent="0.3">
      <c r="A19" s="35" t="s">
        <v>37</v>
      </c>
      <c r="B19" s="35" t="s">
        <v>38</v>
      </c>
      <c r="C19" s="24">
        <v>452183</v>
      </c>
      <c r="D19" s="24">
        <v>3080000</v>
      </c>
      <c r="E19" s="24"/>
      <c r="F19" s="24">
        <v>3080000</v>
      </c>
      <c r="G19" s="24">
        <v>3079000</v>
      </c>
      <c r="H19" s="24">
        <f t="shared" si="0"/>
        <v>1000</v>
      </c>
      <c r="I19" s="25">
        <v>5</v>
      </c>
      <c r="J19" s="26">
        <v>0.45100000000000001</v>
      </c>
      <c r="K19" s="25">
        <v>12</v>
      </c>
      <c r="L19" s="24">
        <f t="shared" si="1"/>
        <v>0</v>
      </c>
      <c r="M19" s="24">
        <f t="shared" si="3"/>
        <v>3079000</v>
      </c>
      <c r="N19" s="24">
        <f t="shared" si="2"/>
        <v>1000</v>
      </c>
      <c r="O19" s="36" t="s">
        <v>26</v>
      </c>
    </row>
    <row r="20" spans="1:22" ht="24.95" customHeight="1" x14ac:dyDescent="0.3">
      <c r="A20" s="35" t="s">
        <v>39</v>
      </c>
      <c r="B20" s="35" t="s">
        <v>38</v>
      </c>
      <c r="C20" s="24">
        <v>652436</v>
      </c>
      <c r="D20" s="24">
        <v>4444000</v>
      </c>
      <c r="E20" s="24"/>
      <c r="F20" s="24">
        <v>4444000</v>
      </c>
      <c r="G20" s="24">
        <v>4443000</v>
      </c>
      <c r="H20" s="24">
        <f t="shared" si="0"/>
        <v>1000</v>
      </c>
      <c r="I20" s="25">
        <v>5</v>
      </c>
      <c r="J20" s="26">
        <v>0.45100000000000001</v>
      </c>
      <c r="K20" s="25">
        <v>12</v>
      </c>
      <c r="L20" s="24">
        <f t="shared" si="1"/>
        <v>0</v>
      </c>
      <c r="M20" s="24">
        <f t="shared" si="3"/>
        <v>4443000</v>
      </c>
      <c r="N20" s="24">
        <f t="shared" si="2"/>
        <v>1000</v>
      </c>
      <c r="O20" s="36" t="s">
        <v>26</v>
      </c>
    </row>
    <row r="21" spans="1:22" ht="24.95" customHeight="1" x14ac:dyDescent="0.3">
      <c r="A21" s="35" t="s">
        <v>40</v>
      </c>
      <c r="B21" s="35" t="s">
        <v>41</v>
      </c>
      <c r="C21" s="24">
        <v>644508</v>
      </c>
      <c r="D21" s="24">
        <v>4390000</v>
      </c>
      <c r="E21" s="24"/>
      <c r="F21" s="24">
        <v>4390000</v>
      </c>
      <c r="G21" s="24">
        <v>4389000</v>
      </c>
      <c r="H21" s="24">
        <f t="shared" si="0"/>
        <v>1000</v>
      </c>
      <c r="I21" s="25">
        <v>5</v>
      </c>
      <c r="J21" s="26">
        <v>0.45100000000000001</v>
      </c>
      <c r="K21" s="25">
        <v>12</v>
      </c>
      <c r="L21" s="24">
        <f t="shared" si="1"/>
        <v>0</v>
      </c>
      <c r="M21" s="24">
        <f t="shared" si="3"/>
        <v>4389000</v>
      </c>
      <c r="N21" s="24">
        <f t="shared" si="2"/>
        <v>1000</v>
      </c>
      <c r="O21" s="36" t="s">
        <v>26</v>
      </c>
    </row>
    <row r="22" spans="1:22" ht="24.95" customHeight="1" x14ac:dyDescent="0.3">
      <c r="A22" s="35" t="s">
        <v>42</v>
      </c>
      <c r="B22" s="35" t="s">
        <v>43</v>
      </c>
      <c r="C22" s="24">
        <v>1911004</v>
      </c>
      <c r="D22" s="24">
        <v>12000000</v>
      </c>
      <c r="E22" s="24"/>
      <c r="F22" s="24">
        <v>12000000</v>
      </c>
      <c r="G22" s="24">
        <v>11999000</v>
      </c>
      <c r="H22" s="24">
        <f t="shared" si="0"/>
        <v>1000</v>
      </c>
      <c r="I22" s="25">
        <v>5</v>
      </c>
      <c r="J22" s="26">
        <v>0.45100000000000001</v>
      </c>
      <c r="K22" s="25">
        <v>12</v>
      </c>
      <c r="L22" s="24">
        <f t="shared" si="1"/>
        <v>0</v>
      </c>
      <c r="M22" s="24">
        <f t="shared" si="3"/>
        <v>11999000</v>
      </c>
      <c r="N22" s="24">
        <f t="shared" si="2"/>
        <v>1000</v>
      </c>
      <c r="O22" s="36" t="s">
        <v>26</v>
      </c>
    </row>
    <row r="23" spans="1:22" ht="24.95" customHeight="1" x14ac:dyDescent="0.3">
      <c r="A23" s="35" t="s">
        <v>44</v>
      </c>
      <c r="B23" s="35" t="s">
        <v>45</v>
      </c>
      <c r="C23" s="24">
        <v>1108644</v>
      </c>
      <c r="D23" s="24">
        <v>6700000</v>
      </c>
      <c r="E23" s="24"/>
      <c r="F23" s="24">
        <v>6700000</v>
      </c>
      <c r="G23" s="24">
        <v>6365853</v>
      </c>
      <c r="H23" s="24">
        <f t="shared" si="0"/>
        <v>334147</v>
      </c>
      <c r="I23" s="25">
        <v>5</v>
      </c>
      <c r="J23" s="26">
        <v>0.45100000000000001</v>
      </c>
      <c r="K23" s="25">
        <v>12</v>
      </c>
      <c r="L23" s="24">
        <f t="shared" si="1"/>
        <v>333147</v>
      </c>
      <c r="M23" s="24">
        <f t="shared" si="3"/>
        <v>6699000</v>
      </c>
      <c r="N23" s="24">
        <f t="shared" si="2"/>
        <v>1000</v>
      </c>
      <c r="O23" s="36" t="s">
        <v>26</v>
      </c>
    </row>
    <row r="24" spans="1:22" ht="24.95" customHeight="1" x14ac:dyDescent="0.3">
      <c r="A24" s="35" t="s">
        <v>46</v>
      </c>
      <c r="B24" s="35" t="s">
        <v>47</v>
      </c>
      <c r="C24" s="24">
        <v>937426</v>
      </c>
      <c r="D24" s="24">
        <v>4700000</v>
      </c>
      <c r="E24" s="24"/>
      <c r="F24" s="24">
        <v>4700000</v>
      </c>
      <c r="G24" s="24">
        <v>4417458</v>
      </c>
      <c r="H24" s="24">
        <f t="shared" si="0"/>
        <v>282542</v>
      </c>
      <c r="I24" s="25">
        <v>5</v>
      </c>
      <c r="J24" s="26">
        <v>0.45100000000000001</v>
      </c>
      <c r="K24" s="25">
        <v>12</v>
      </c>
      <c r="L24" s="24">
        <f t="shared" si="1"/>
        <v>281542</v>
      </c>
      <c r="M24" s="24">
        <f t="shared" si="3"/>
        <v>4699000</v>
      </c>
      <c r="N24" s="24">
        <f t="shared" si="2"/>
        <v>1000</v>
      </c>
      <c r="O24" s="36" t="s">
        <v>26</v>
      </c>
    </row>
    <row r="25" spans="1:22" ht="24.95" customHeight="1" x14ac:dyDescent="0.3">
      <c r="A25" s="35" t="s">
        <v>48</v>
      </c>
      <c r="B25" s="35" t="s">
        <v>49</v>
      </c>
      <c r="C25" s="24">
        <v>2281534</v>
      </c>
      <c r="D25" s="24">
        <v>8909091</v>
      </c>
      <c r="E25" s="24"/>
      <c r="F25" s="24">
        <v>8909091</v>
      </c>
      <c r="G25" s="24">
        <v>8221434</v>
      </c>
      <c r="H25" s="24">
        <f t="shared" si="0"/>
        <v>687657</v>
      </c>
      <c r="I25" s="25">
        <v>5</v>
      </c>
      <c r="J25" s="26">
        <v>0.45100000000000001</v>
      </c>
      <c r="K25" s="25">
        <v>12</v>
      </c>
      <c r="L25" s="24">
        <f t="shared" si="1"/>
        <v>686657</v>
      </c>
      <c r="M25" s="24">
        <f t="shared" si="3"/>
        <v>8908091</v>
      </c>
      <c r="N25" s="24">
        <f t="shared" si="2"/>
        <v>1000</v>
      </c>
      <c r="O25" s="36" t="s">
        <v>26</v>
      </c>
    </row>
    <row r="26" spans="1:22" ht="24.95" customHeight="1" x14ac:dyDescent="0.3">
      <c r="A26" s="35" t="s">
        <v>50</v>
      </c>
      <c r="B26" s="35" t="s">
        <v>49</v>
      </c>
      <c r="C26" s="24">
        <v>2479422</v>
      </c>
      <c r="D26" s="24">
        <v>9681818</v>
      </c>
      <c r="E26" s="24"/>
      <c r="F26" s="24">
        <v>9681818</v>
      </c>
      <c r="G26" s="24">
        <v>8934518</v>
      </c>
      <c r="H26" s="24">
        <f t="shared" si="0"/>
        <v>747300</v>
      </c>
      <c r="I26" s="25">
        <v>5</v>
      </c>
      <c r="J26" s="26">
        <v>0.45100000000000001</v>
      </c>
      <c r="K26" s="25">
        <v>12</v>
      </c>
      <c r="L26" s="24">
        <f t="shared" si="1"/>
        <v>746300</v>
      </c>
      <c r="M26" s="24">
        <f t="shared" si="3"/>
        <v>9680818</v>
      </c>
      <c r="N26" s="24">
        <f t="shared" si="2"/>
        <v>1000</v>
      </c>
      <c r="O26" s="36" t="s">
        <v>26</v>
      </c>
    </row>
    <row r="27" spans="1:22" ht="24.95" customHeight="1" x14ac:dyDescent="0.3">
      <c r="A27" s="35" t="s">
        <v>51</v>
      </c>
      <c r="B27" s="35" t="s">
        <v>52</v>
      </c>
      <c r="C27" s="24">
        <v>1102280</v>
      </c>
      <c r="D27" s="24">
        <v>3800000</v>
      </c>
      <c r="E27" s="24"/>
      <c r="F27" s="24">
        <v>3800000</v>
      </c>
      <c r="G27" s="24">
        <v>3467771</v>
      </c>
      <c r="H27" s="24">
        <f t="shared" si="0"/>
        <v>332229</v>
      </c>
      <c r="I27" s="25">
        <v>5</v>
      </c>
      <c r="J27" s="26">
        <v>0.45100000000000001</v>
      </c>
      <c r="K27" s="25">
        <v>12</v>
      </c>
      <c r="L27" s="24">
        <f t="shared" si="1"/>
        <v>331229</v>
      </c>
      <c r="M27" s="24">
        <f t="shared" si="3"/>
        <v>3799000</v>
      </c>
      <c r="N27" s="24">
        <f t="shared" si="2"/>
        <v>1000</v>
      </c>
      <c r="O27" s="36" t="s">
        <v>26</v>
      </c>
      <c r="P27" s="3"/>
      <c r="Q27" s="3"/>
      <c r="R27" s="5"/>
      <c r="S27" s="5"/>
      <c r="T27" s="5"/>
      <c r="U27" s="5"/>
      <c r="V27" s="5"/>
    </row>
    <row r="28" spans="1:22" ht="24.95" customHeight="1" x14ac:dyDescent="0.3">
      <c r="A28" s="35" t="s">
        <v>53</v>
      </c>
      <c r="B28" s="35" t="s">
        <v>54</v>
      </c>
      <c r="C28" s="24">
        <v>1845922</v>
      </c>
      <c r="D28" s="24">
        <v>6363636</v>
      </c>
      <c r="E28" s="24"/>
      <c r="F28" s="24">
        <v>6363636</v>
      </c>
      <c r="G28" s="24">
        <v>5807273</v>
      </c>
      <c r="H28" s="24">
        <f t="shared" si="0"/>
        <v>556363</v>
      </c>
      <c r="I28" s="25">
        <v>5</v>
      </c>
      <c r="J28" s="26">
        <v>0.45100000000000001</v>
      </c>
      <c r="K28" s="25">
        <v>12</v>
      </c>
      <c r="L28" s="24">
        <f t="shared" si="1"/>
        <v>555363</v>
      </c>
      <c r="M28" s="24">
        <f t="shared" si="3"/>
        <v>6362636</v>
      </c>
      <c r="N28" s="24">
        <f t="shared" si="2"/>
        <v>1000</v>
      </c>
      <c r="O28" s="36" t="s">
        <v>26</v>
      </c>
      <c r="P28" s="3"/>
      <c r="Q28" s="3"/>
      <c r="R28" s="5"/>
      <c r="S28" s="5"/>
      <c r="T28" s="5"/>
      <c r="U28" s="5"/>
      <c r="V28" s="5"/>
    </row>
    <row r="29" spans="1:22" s="40" customFormat="1" ht="24.95" customHeight="1" x14ac:dyDescent="0.3">
      <c r="A29" s="35" t="s">
        <v>55</v>
      </c>
      <c r="B29" s="35" t="s">
        <v>56</v>
      </c>
      <c r="C29" s="24">
        <v>833303</v>
      </c>
      <c r="D29" s="24">
        <v>2872728</v>
      </c>
      <c r="E29" s="24"/>
      <c r="F29" s="24">
        <v>2872728</v>
      </c>
      <c r="G29" s="24">
        <v>2621569</v>
      </c>
      <c r="H29" s="24">
        <f t="shared" si="0"/>
        <v>251159</v>
      </c>
      <c r="I29" s="25">
        <v>5</v>
      </c>
      <c r="J29" s="26">
        <v>0.45100000000000001</v>
      </c>
      <c r="K29" s="25">
        <v>12</v>
      </c>
      <c r="L29" s="24">
        <f t="shared" si="1"/>
        <v>250159</v>
      </c>
      <c r="M29" s="24">
        <f t="shared" si="3"/>
        <v>2871728</v>
      </c>
      <c r="N29" s="24">
        <f t="shared" si="2"/>
        <v>1000</v>
      </c>
      <c r="O29" s="36" t="s">
        <v>26</v>
      </c>
      <c r="P29" s="37"/>
      <c r="Q29" s="37"/>
    </row>
    <row r="30" spans="1:22" ht="24.95" customHeight="1" x14ac:dyDescent="0.3">
      <c r="A30" s="35" t="s">
        <v>57</v>
      </c>
      <c r="B30" s="35" t="s">
        <v>58</v>
      </c>
      <c r="C30" s="24">
        <v>791110</v>
      </c>
      <c r="D30" s="24">
        <v>2727273</v>
      </c>
      <c r="E30" s="24"/>
      <c r="F30" s="24">
        <v>2727273</v>
      </c>
      <c r="G30" s="24">
        <v>2488831</v>
      </c>
      <c r="H30" s="24">
        <f t="shared" si="0"/>
        <v>238442</v>
      </c>
      <c r="I30" s="25">
        <v>5</v>
      </c>
      <c r="J30" s="26">
        <v>0.45100000000000001</v>
      </c>
      <c r="K30" s="25">
        <v>12</v>
      </c>
      <c r="L30" s="24">
        <f t="shared" si="1"/>
        <v>237442</v>
      </c>
      <c r="M30" s="24">
        <f t="shared" si="3"/>
        <v>2726273</v>
      </c>
      <c r="N30" s="24">
        <f t="shared" si="2"/>
        <v>1000</v>
      </c>
      <c r="O30" s="36" t="s">
        <v>26</v>
      </c>
      <c r="P30" s="3"/>
      <c r="Q30" s="3"/>
      <c r="R30" s="5"/>
      <c r="S30" s="5"/>
      <c r="T30" s="5"/>
      <c r="U30" s="5"/>
      <c r="V30" s="5"/>
    </row>
    <row r="31" spans="1:22" ht="24.95" customHeight="1" x14ac:dyDescent="0.3">
      <c r="A31" s="35" t="s">
        <v>59</v>
      </c>
      <c r="B31" s="35" t="s">
        <v>58</v>
      </c>
      <c r="C31" s="24">
        <v>1450368</v>
      </c>
      <c r="D31" s="24">
        <v>5000000</v>
      </c>
      <c r="E31" s="24"/>
      <c r="F31" s="24">
        <v>5000000</v>
      </c>
      <c r="G31" s="24">
        <v>4562858</v>
      </c>
      <c r="H31" s="24">
        <f t="shared" si="0"/>
        <v>437142</v>
      </c>
      <c r="I31" s="25">
        <v>5</v>
      </c>
      <c r="J31" s="26">
        <v>0.45100000000000001</v>
      </c>
      <c r="K31" s="25">
        <v>12</v>
      </c>
      <c r="L31" s="24">
        <f t="shared" si="1"/>
        <v>436142</v>
      </c>
      <c r="M31" s="24">
        <f t="shared" si="3"/>
        <v>4999000</v>
      </c>
      <c r="N31" s="24">
        <f t="shared" si="2"/>
        <v>1000</v>
      </c>
      <c r="O31" s="36" t="s">
        <v>26</v>
      </c>
      <c r="P31" s="3"/>
      <c r="Q31" s="3"/>
      <c r="R31" s="5"/>
      <c r="S31" s="5"/>
      <c r="T31" s="5"/>
      <c r="U31" s="5"/>
      <c r="V31" s="5"/>
    </row>
    <row r="32" spans="1:22" ht="24.95" customHeight="1" x14ac:dyDescent="0.3">
      <c r="A32" s="35" t="s">
        <v>60</v>
      </c>
      <c r="B32" s="35" t="s">
        <v>61</v>
      </c>
      <c r="C32" s="24">
        <v>725184</v>
      </c>
      <c r="D32" s="24">
        <v>2500000</v>
      </c>
      <c r="E32" s="24"/>
      <c r="F32" s="24">
        <v>2500000</v>
      </c>
      <c r="G32" s="24">
        <v>2281429</v>
      </c>
      <c r="H32" s="24">
        <f t="shared" si="0"/>
        <v>218571</v>
      </c>
      <c r="I32" s="25">
        <v>5</v>
      </c>
      <c r="J32" s="26">
        <v>0.45100000000000001</v>
      </c>
      <c r="K32" s="25">
        <v>12</v>
      </c>
      <c r="L32" s="24">
        <f t="shared" si="1"/>
        <v>217571</v>
      </c>
      <c r="M32" s="24">
        <f t="shared" si="3"/>
        <v>2499000</v>
      </c>
      <c r="N32" s="24">
        <f t="shared" si="2"/>
        <v>1000</v>
      </c>
      <c r="O32" s="36" t="s">
        <v>26</v>
      </c>
      <c r="P32" s="3"/>
      <c r="Q32" s="3"/>
      <c r="R32" s="5"/>
      <c r="S32" s="5"/>
      <c r="T32" s="5"/>
      <c r="U32" s="5"/>
      <c r="V32" s="5"/>
    </row>
    <row r="33" spans="1:17" s="5" customFormat="1" ht="24.95" customHeight="1" x14ac:dyDescent="0.3">
      <c r="A33" s="35" t="s">
        <v>62</v>
      </c>
      <c r="B33" s="35" t="s">
        <v>63</v>
      </c>
      <c r="C33" s="24">
        <v>400715000</v>
      </c>
      <c r="D33" s="24">
        <v>642000000</v>
      </c>
      <c r="E33" s="24"/>
      <c r="F33" s="24">
        <v>642000000</v>
      </c>
      <c r="G33" s="24">
        <v>521224098</v>
      </c>
      <c r="H33" s="24">
        <f t="shared" si="0"/>
        <v>120775902</v>
      </c>
      <c r="I33" s="25">
        <v>5</v>
      </c>
      <c r="J33" s="26">
        <v>0.45100000000000001</v>
      </c>
      <c r="K33" s="25">
        <v>12</v>
      </c>
      <c r="L33" s="24">
        <f>ROUND(H33*J33*K33/12,0)</f>
        <v>54469932</v>
      </c>
      <c r="M33" s="24">
        <f t="shared" si="3"/>
        <v>575694030</v>
      </c>
      <c r="N33" s="24">
        <f t="shared" si="2"/>
        <v>66305970</v>
      </c>
      <c r="O33" s="36" t="s">
        <v>26</v>
      </c>
      <c r="P33" s="3"/>
      <c r="Q33" s="3"/>
    </row>
    <row r="34" spans="1:17" s="5" customFormat="1" ht="24.95" customHeight="1" x14ac:dyDescent="0.3">
      <c r="A34" s="35" t="s">
        <v>64</v>
      </c>
      <c r="B34" s="35" t="s">
        <v>65</v>
      </c>
      <c r="C34" s="24">
        <v>85213656</v>
      </c>
      <c r="D34" s="24">
        <v>110024087</v>
      </c>
      <c r="E34" s="24"/>
      <c r="F34" s="24">
        <v>110024087</v>
      </c>
      <c r="G34" s="24">
        <v>84340606</v>
      </c>
      <c r="H34" s="24">
        <f t="shared" si="0"/>
        <v>25683481</v>
      </c>
      <c r="I34" s="25">
        <v>5</v>
      </c>
      <c r="J34" s="26">
        <v>0.45100000000000001</v>
      </c>
      <c r="K34" s="25">
        <v>12</v>
      </c>
      <c r="L34" s="24">
        <f t="shared" ref="L34:L39" si="4">ROUND(H34*J34*K34/12,0)</f>
        <v>11583250</v>
      </c>
      <c r="M34" s="24">
        <f t="shared" si="3"/>
        <v>95923856</v>
      </c>
      <c r="N34" s="24">
        <f t="shared" si="2"/>
        <v>14100231</v>
      </c>
      <c r="O34" s="36" t="s">
        <v>26</v>
      </c>
      <c r="P34" s="3"/>
      <c r="Q34" s="3"/>
    </row>
    <row r="35" spans="1:17" s="40" customFormat="1" ht="24.95" customHeight="1" x14ac:dyDescent="0.3">
      <c r="A35" s="35" t="s">
        <v>66</v>
      </c>
      <c r="B35" s="35" t="s">
        <v>67</v>
      </c>
      <c r="C35" s="24">
        <v>235163166</v>
      </c>
      <c r="D35" s="24">
        <v>289580091</v>
      </c>
      <c r="E35" s="24"/>
      <c r="F35" s="24">
        <v>289580091</v>
      </c>
      <c r="G35" s="24">
        <v>218701678</v>
      </c>
      <c r="H35" s="24">
        <f t="shared" si="0"/>
        <v>70878413</v>
      </c>
      <c r="I35" s="25">
        <v>5</v>
      </c>
      <c r="J35" s="26">
        <v>0.45100000000000001</v>
      </c>
      <c r="K35" s="25">
        <v>12</v>
      </c>
      <c r="L35" s="24">
        <f t="shared" si="4"/>
        <v>31966164</v>
      </c>
      <c r="M35" s="24">
        <f t="shared" si="3"/>
        <v>250667842</v>
      </c>
      <c r="N35" s="24">
        <f t="shared" si="2"/>
        <v>38912249</v>
      </c>
      <c r="O35" s="36" t="s">
        <v>26</v>
      </c>
      <c r="P35" s="37"/>
      <c r="Q35" s="37"/>
    </row>
    <row r="36" spans="1:17" s="40" customFormat="1" ht="24.95" customHeight="1" x14ac:dyDescent="0.3">
      <c r="A36" s="35" t="s">
        <v>62</v>
      </c>
      <c r="B36" s="35" t="s">
        <v>68</v>
      </c>
      <c r="C36" s="24">
        <v>395713558</v>
      </c>
      <c r="D36" s="24">
        <v>465728000</v>
      </c>
      <c r="E36" s="24"/>
      <c r="F36" s="24">
        <v>465728000</v>
      </c>
      <c r="G36" s="24">
        <v>346459538</v>
      </c>
      <c r="H36" s="24">
        <f t="shared" si="0"/>
        <v>119268462</v>
      </c>
      <c r="I36" s="25">
        <v>5</v>
      </c>
      <c r="J36" s="26">
        <v>0.45100000000000001</v>
      </c>
      <c r="K36" s="25">
        <v>12</v>
      </c>
      <c r="L36" s="24">
        <f t="shared" si="4"/>
        <v>53790076</v>
      </c>
      <c r="M36" s="24">
        <f t="shared" si="3"/>
        <v>400249614</v>
      </c>
      <c r="N36" s="24">
        <f t="shared" si="2"/>
        <v>65478386</v>
      </c>
      <c r="O36" s="36" t="s">
        <v>26</v>
      </c>
      <c r="P36" s="37"/>
      <c r="Q36" s="37"/>
    </row>
    <row r="37" spans="1:17" s="1" customFormat="1" ht="24.95" customHeight="1" x14ac:dyDescent="0.3">
      <c r="A37" s="35" t="s">
        <v>69</v>
      </c>
      <c r="B37" s="35" t="s">
        <v>70</v>
      </c>
      <c r="C37" s="24">
        <v>15675570</v>
      </c>
      <c r="D37" s="24">
        <v>18449081</v>
      </c>
      <c r="E37" s="24"/>
      <c r="F37" s="24">
        <v>18449081</v>
      </c>
      <c r="G37" s="24">
        <v>13724448</v>
      </c>
      <c r="H37" s="24">
        <f t="shared" si="0"/>
        <v>4724633</v>
      </c>
      <c r="I37" s="25">
        <v>5</v>
      </c>
      <c r="J37" s="26">
        <v>0.45100000000000001</v>
      </c>
      <c r="K37" s="25">
        <v>12</v>
      </c>
      <c r="L37" s="24">
        <f t="shared" si="4"/>
        <v>2130809</v>
      </c>
      <c r="M37" s="24">
        <f t="shared" si="3"/>
        <v>15855257</v>
      </c>
      <c r="N37" s="24">
        <f t="shared" si="2"/>
        <v>2593824</v>
      </c>
      <c r="O37" s="36" t="s">
        <v>26</v>
      </c>
      <c r="P37" s="3"/>
      <c r="Q37" s="3"/>
    </row>
    <row r="38" spans="1:17" s="1" customFormat="1" ht="24.95" customHeight="1" x14ac:dyDescent="0.3">
      <c r="A38" s="35" t="s">
        <v>71</v>
      </c>
      <c r="B38" s="35" t="s">
        <v>70</v>
      </c>
      <c r="C38" s="24">
        <v>10678719</v>
      </c>
      <c r="D38" s="24">
        <v>12568127</v>
      </c>
      <c r="E38" s="24"/>
      <c r="F38" s="24">
        <v>12568127</v>
      </c>
      <c r="G38" s="24">
        <v>9349550</v>
      </c>
      <c r="H38" s="24">
        <f t="shared" si="0"/>
        <v>3218577</v>
      </c>
      <c r="I38" s="25">
        <v>5</v>
      </c>
      <c r="J38" s="26">
        <v>0.45100000000000001</v>
      </c>
      <c r="K38" s="25">
        <v>12</v>
      </c>
      <c r="L38" s="24">
        <f t="shared" si="4"/>
        <v>1451578</v>
      </c>
      <c r="M38" s="24">
        <f t="shared" si="3"/>
        <v>10801128</v>
      </c>
      <c r="N38" s="24">
        <f t="shared" si="2"/>
        <v>1766999</v>
      </c>
      <c r="O38" s="36" t="s">
        <v>26</v>
      </c>
      <c r="P38" s="3"/>
      <c r="Q38" s="3"/>
    </row>
    <row r="39" spans="1:17" s="1" customFormat="1" ht="24.95" customHeight="1" x14ac:dyDescent="0.3">
      <c r="A39" s="35" t="s">
        <v>72</v>
      </c>
      <c r="B39" s="35" t="s">
        <v>73</v>
      </c>
      <c r="C39" s="24">
        <v>15171975</v>
      </c>
      <c r="D39" s="24">
        <v>17100000</v>
      </c>
      <c r="E39" s="24"/>
      <c r="F39" s="24">
        <v>17100000</v>
      </c>
      <c r="G39" s="24">
        <v>12527151</v>
      </c>
      <c r="H39" s="24">
        <f t="shared" si="0"/>
        <v>4572849</v>
      </c>
      <c r="I39" s="25">
        <v>5</v>
      </c>
      <c r="J39" s="26">
        <v>0.45100000000000001</v>
      </c>
      <c r="K39" s="25">
        <v>12</v>
      </c>
      <c r="L39" s="24">
        <f t="shared" si="4"/>
        <v>2062355</v>
      </c>
      <c r="M39" s="24">
        <f t="shared" si="3"/>
        <v>14589506</v>
      </c>
      <c r="N39" s="24">
        <f t="shared" si="2"/>
        <v>2510494</v>
      </c>
      <c r="O39" s="36" t="s">
        <v>26</v>
      </c>
      <c r="P39" s="3"/>
      <c r="Q39" s="3"/>
    </row>
    <row r="40" spans="1:17" s="1" customFormat="1" ht="24.95" customHeight="1" x14ac:dyDescent="0.3">
      <c r="A40" s="41" t="s">
        <v>74</v>
      </c>
      <c r="B40" s="42"/>
      <c r="C40" s="32">
        <f t="shared" ref="C40:H40" si="5">SUM(C9:C39)</f>
        <v>1192767324</v>
      </c>
      <c r="D40" s="32">
        <f t="shared" si="5"/>
        <v>1762829332</v>
      </c>
      <c r="E40" s="32">
        <f t="shared" si="5"/>
        <v>0</v>
      </c>
      <c r="F40" s="32">
        <f t="shared" si="5"/>
        <v>1762829332</v>
      </c>
      <c r="G40" s="32">
        <f t="shared" si="5"/>
        <v>1409607463</v>
      </c>
      <c r="H40" s="32">
        <f t="shared" si="5"/>
        <v>353221869</v>
      </c>
      <c r="I40" s="43"/>
      <c r="J40" s="44"/>
      <c r="K40" s="45"/>
      <c r="L40" s="32">
        <f>SUM(L9:L39)</f>
        <v>161529716</v>
      </c>
      <c r="M40" s="46">
        <f>SUM(M9:M39)</f>
        <v>1571137179</v>
      </c>
      <c r="N40" s="46">
        <f>SUM(N9:N39)</f>
        <v>191692153</v>
      </c>
      <c r="O40" s="34"/>
      <c r="P40" s="3"/>
      <c r="Q40" s="3"/>
    </row>
    <row r="41" spans="1:17" s="1" customFormat="1" ht="24.95" customHeight="1" x14ac:dyDescent="0.3">
      <c r="A41" s="29" t="s">
        <v>75</v>
      </c>
      <c r="B41" s="29" t="s">
        <v>76</v>
      </c>
      <c r="C41" s="24">
        <v>890141</v>
      </c>
      <c r="D41" s="24">
        <v>7300000</v>
      </c>
      <c r="E41" s="24"/>
      <c r="F41" s="24">
        <v>7300000</v>
      </c>
      <c r="G41" s="24">
        <v>7299000</v>
      </c>
      <c r="H41" s="24">
        <f t="shared" ref="H41:H50" si="6">F41-G41</f>
        <v>1000</v>
      </c>
      <c r="I41" s="25">
        <v>5</v>
      </c>
      <c r="J41" s="26">
        <v>0.45100000000000001</v>
      </c>
      <c r="K41" s="25">
        <v>12</v>
      </c>
      <c r="L41" s="24">
        <f t="shared" ref="L41:L48" si="7">H41-1000</f>
        <v>0</v>
      </c>
      <c r="M41" s="24">
        <f>G41+L41</f>
        <v>7299000</v>
      </c>
      <c r="N41" s="24">
        <f>F41-M41</f>
        <v>1000</v>
      </c>
      <c r="O41" s="30" t="s">
        <v>77</v>
      </c>
      <c r="P41" s="3"/>
      <c r="Q41" s="3"/>
    </row>
    <row r="42" spans="1:17" s="1" customFormat="1" ht="24.95" customHeight="1" x14ac:dyDescent="0.3">
      <c r="A42" s="29" t="s">
        <v>78</v>
      </c>
      <c r="B42" s="29" t="s">
        <v>28</v>
      </c>
      <c r="C42" s="24">
        <v>1127772</v>
      </c>
      <c r="D42" s="24">
        <v>8800000</v>
      </c>
      <c r="E42" s="24"/>
      <c r="F42" s="24">
        <v>8800000</v>
      </c>
      <c r="G42" s="24">
        <v>8799000</v>
      </c>
      <c r="H42" s="24">
        <f t="shared" si="6"/>
        <v>1000</v>
      </c>
      <c r="I42" s="25">
        <v>5</v>
      </c>
      <c r="J42" s="26">
        <v>0.45100000000000001</v>
      </c>
      <c r="K42" s="25">
        <v>12</v>
      </c>
      <c r="L42" s="24">
        <f t="shared" si="7"/>
        <v>0</v>
      </c>
      <c r="M42" s="24">
        <f t="shared" ref="M42:M50" si="8">G42+L42</f>
        <v>8799000</v>
      </c>
      <c r="N42" s="24">
        <f t="shared" ref="N42:N50" si="9">F42-M42</f>
        <v>1000</v>
      </c>
      <c r="O42" s="30" t="s">
        <v>77</v>
      </c>
      <c r="P42" s="3"/>
      <c r="Q42" s="3"/>
    </row>
    <row r="43" spans="1:17" s="1" customFormat="1" ht="24.95" customHeight="1" x14ac:dyDescent="0.3">
      <c r="A43" s="29" t="s">
        <v>79</v>
      </c>
      <c r="B43" s="29" t="s">
        <v>80</v>
      </c>
      <c r="C43" s="24">
        <v>3950614</v>
      </c>
      <c r="D43" s="24">
        <v>21000000</v>
      </c>
      <c r="E43" s="24"/>
      <c r="F43" s="24">
        <v>21000000</v>
      </c>
      <c r="G43" s="24">
        <v>19809280</v>
      </c>
      <c r="H43" s="24">
        <f t="shared" si="6"/>
        <v>1190720</v>
      </c>
      <c r="I43" s="25">
        <v>5</v>
      </c>
      <c r="J43" s="26">
        <v>0.45100000000000001</v>
      </c>
      <c r="K43" s="25">
        <v>12</v>
      </c>
      <c r="L43" s="24">
        <f t="shared" si="7"/>
        <v>1189720</v>
      </c>
      <c r="M43" s="24">
        <f t="shared" si="8"/>
        <v>20999000</v>
      </c>
      <c r="N43" s="24">
        <f t="shared" si="9"/>
        <v>1000</v>
      </c>
      <c r="O43" s="30" t="s">
        <v>77</v>
      </c>
      <c r="P43" s="3"/>
      <c r="Q43" s="3"/>
    </row>
    <row r="44" spans="1:17" s="1" customFormat="1" ht="24.95" customHeight="1" x14ac:dyDescent="0.3">
      <c r="A44" s="29" t="s">
        <v>81</v>
      </c>
      <c r="B44" s="29" t="s">
        <v>82</v>
      </c>
      <c r="C44" s="24">
        <v>864198</v>
      </c>
      <c r="D44" s="24">
        <v>4100000</v>
      </c>
      <c r="E44" s="24"/>
      <c r="F44" s="24">
        <v>4100000</v>
      </c>
      <c r="G44" s="24">
        <v>3839530</v>
      </c>
      <c r="H44" s="24">
        <f t="shared" si="6"/>
        <v>260470</v>
      </c>
      <c r="I44" s="25">
        <v>5</v>
      </c>
      <c r="J44" s="26">
        <v>0.45100000000000001</v>
      </c>
      <c r="K44" s="25">
        <v>12</v>
      </c>
      <c r="L44" s="24">
        <f t="shared" si="7"/>
        <v>259470</v>
      </c>
      <c r="M44" s="24">
        <f t="shared" si="8"/>
        <v>4099000</v>
      </c>
      <c r="N44" s="24">
        <f t="shared" si="9"/>
        <v>1000</v>
      </c>
      <c r="O44" s="30" t="s">
        <v>77</v>
      </c>
      <c r="P44" s="3"/>
      <c r="Q44" s="3"/>
    </row>
    <row r="45" spans="1:17" s="1" customFormat="1" ht="24.95" customHeight="1" x14ac:dyDescent="0.3">
      <c r="A45" s="29" t="s">
        <v>83</v>
      </c>
      <c r="B45" s="29" t="s">
        <v>84</v>
      </c>
      <c r="C45" s="24">
        <v>154068</v>
      </c>
      <c r="D45" s="24">
        <v>660000</v>
      </c>
      <c r="E45" s="24"/>
      <c r="F45" s="24">
        <v>660000</v>
      </c>
      <c r="G45" s="24">
        <v>613563</v>
      </c>
      <c r="H45" s="24">
        <f t="shared" si="6"/>
        <v>46437</v>
      </c>
      <c r="I45" s="25">
        <v>5</v>
      </c>
      <c r="J45" s="26">
        <v>0.45100000000000001</v>
      </c>
      <c r="K45" s="25">
        <v>12</v>
      </c>
      <c r="L45" s="24">
        <f t="shared" si="7"/>
        <v>45437</v>
      </c>
      <c r="M45" s="24">
        <f t="shared" si="8"/>
        <v>659000</v>
      </c>
      <c r="N45" s="24">
        <f t="shared" si="9"/>
        <v>1000</v>
      </c>
      <c r="O45" s="30" t="s">
        <v>77</v>
      </c>
      <c r="P45" s="3"/>
      <c r="Q45" s="3"/>
    </row>
    <row r="46" spans="1:17" s="1" customFormat="1" ht="24.95" customHeight="1" x14ac:dyDescent="0.3">
      <c r="A46" s="29" t="s">
        <v>85</v>
      </c>
      <c r="B46" s="29" t="s">
        <v>86</v>
      </c>
      <c r="C46" s="24">
        <v>10724708</v>
      </c>
      <c r="D46" s="24">
        <v>45943000</v>
      </c>
      <c r="E46" s="24"/>
      <c r="F46" s="24">
        <v>45943000</v>
      </c>
      <c r="G46" s="24">
        <v>42710562</v>
      </c>
      <c r="H46" s="24">
        <f t="shared" si="6"/>
        <v>3232438</v>
      </c>
      <c r="I46" s="25">
        <v>5</v>
      </c>
      <c r="J46" s="26">
        <v>0.45100000000000001</v>
      </c>
      <c r="K46" s="25">
        <v>12</v>
      </c>
      <c r="L46" s="24">
        <f t="shared" si="7"/>
        <v>3231438</v>
      </c>
      <c r="M46" s="24">
        <f t="shared" si="8"/>
        <v>45942000</v>
      </c>
      <c r="N46" s="24">
        <f t="shared" si="9"/>
        <v>1000</v>
      </c>
      <c r="O46" s="30" t="s">
        <v>77</v>
      </c>
      <c r="P46" s="3"/>
      <c r="Q46" s="3"/>
    </row>
    <row r="47" spans="1:17" s="1" customFormat="1" ht="24.95" customHeight="1" x14ac:dyDescent="0.3">
      <c r="A47" s="29" t="s">
        <v>87</v>
      </c>
      <c r="B47" s="29" t="s">
        <v>88</v>
      </c>
      <c r="C47" s="24">
        <v>926715</v>
      </c>
      <c r="D47" s="24">
        <v>3969900</v>
      </c>
      <c r="E47" s="24"/>
      <c r="F47" s="24">
        <v>3969900</v>
      </c>
      <c r="G47" s="24">
        <v>3690587</v>
      </c>
      <c r="H47" s="24">
        <f t="shared" si="6"/>
        <v>279313</v>
      </c>
      <c r="I47" s="25">
        <v>5</v>
      </c>
      <c r="J47" s="26">
        <v>0.45100000000000001</v>
      </c>
      <c r="K47" s="25">
        <v>12</v>
      </c>
      <c r="L47" s="24">
        <f t="shared" si="7"/>
        <v>278313</v>
      </c>
      <c r="M47" s="24">
        <f t="shared" si="8"/>
        <v>3968900</v>
      </c>
      <c r="N47" s="24">
        <f t="shared" si="9"/>
        <v>1000</v>
      </c>
      <c r="O47" s="30" t="s">
        <v>77</v>
      </c>
      <c r="P47" s="3"/>
      <c r="Q47" s="3"/>
    </row>
    <row r="48" spans="1:17" s="1" customFormat="1" ht="24.95" customHeight="1" x14ac:dyDescent="0.3">
      <c r="A48" s="29" t="s">
        <v>89</v>
      </c>
      <c r="B48" s="29" t="s">
        <v>90</v>
      </c>
      <c r="C48" s="24">
        <v>2407610</v>
      </c>
      <c r="D48" s="24">
        <v>8300000</v>
      </c>
      <c r="E48" s="24"/>
      <c r="F48" s="24">
        <v>8300000</v>
      </c>
      <c r="G48" s="24">
        <v>7574344</v>
      </c>
      <c r="H48" s="24">
        <f t="shared" si="6"/>
        <v>725656</v>
      </c>
      <c r="I48" s="25">
        <v>5</v>
      </c>
      <c r="J48" s="26">
        <v>0.45100000000000001</v>
      </c>
      <c r="K48" s="25">
        <v>12</v>
      </c>
      <c r="L48" s="24">
        <f t="shared" si="7"/>
        <v>724656</v>
      </c>
      <c r="M48" s="24">
        <f t="shared" si="8"/>
        <v>8299000</v>
      </c>
      <c r="N48" s="24">
        <f t="shared" si="9"/>
        <v>1000</v>
      </c>
      <c r="O48" s="30" t="s">
        <v>77</v>
      </c>
      <c r="P48" s="3"/>
      <c r="Q48" s="3"/>
    </row>
    <row r="49" spans="1:22" s="1" customFormat="1" ht="24.95" customHeight="1" x14ac:dyDescent="0.3">
      <c r="A49" s="29" t="s">
        <v>91</v>
      </c>
      <c r="B49" s="29" t="s">
        <v>92</v>
      </c>
      <c r="C49" s="24">
        <v>2230560</v>
      </c>
      <c r="D49" s="24">
        <v>2880000</v>
      </c>
      <c r="E49" s="24"/>
      <c r="F49" s="24">
        <v>2880000</v>
      </c>
      <c r="G49" s="24">
        <v>2207707</v>
      </c>
      <c r="H49" s="24">
        <f t="shared" si="6"/>
        <v>672293</v>
      </c>
      <c r="I49" s="25">
        <v>5</v>
      </c>
      <c r="J49" s="26">
        <v>0.45100000000000001</v>
      </c>
      <c r="K49" s="25">
        <v>12</v>
      </c>
      <c r="L49" s="24">
        <f>ROUND(H49*J49*K49/12,0)</f>
        <v>303204</v>
      </c>
      <c r="M49" s="24">
        <f t="shared" si="8"/>
        <v>2510911</v>
      </c>
      <c r="N49" s="24">
        <f t="shared" si="9"/>
        <v>369089</v>
      </c>
      <c r="O49" s="30" t="s">
        <v>77</v>
      </c>
      <c r="P49" s="3"/>
      <c r="Q49" s="3"/>
    </row>
    <row r="50" spans="1:22" s="1" customFormat="1" ht="24.95" customHeight="1" x14ac:dyDescent="0.3">
      <c r="A50" s="29" t="s">
        <v>93</v>
      </c>
      <c r="B50" s="29" t="s">
        <v>94</v>
      </c>
      <c r="C50" s="24">
        <v>6388200</v>
      </c>
      <c r="D50" s="24">
        <v>7200000</v>
      </c>
      <c r="E50" s="24"/>
      <c r="F50" s="24">
        <v>7200000</v>
      </c>
      <c r="G50" s="24">
        <v>5274591</v>
      </c>
      <c r="H50" s="24">
        <f t="shared" si="6"/>
        <v>1925409</v>
      </c>
      <c r="I50" s="25">
        <v>5</v>
      </c>
      <c r="J50" s="26">
        <v>0.45100000000000001</v>
      </c>
      <c r="K50" s="25">
        <v>12</v>
      </c>
      <c r="L50" s="24">
        <f t="shared" ref="L50" si="10">ROUND(H50*J50*K50/12,0)</f>
        <v>868359</v>
      </c>
      <c r="M50" s="24">
        <f t="shared" si="8"/>
        <v>6142950</v>
      </c>
      <c r="N50" s="24">
        <f t="shared" si="9"/>
        <v>1057050</v>
      </c>
      <c r="O50" s="30" t="s">
        <v>77</v>
      </c>
      <c r="P50" s="3"/>
      <c r="Q50" s="3"/>
    </row>
    <row r="51" spans="1:22" s="1" customFormat="1" ht="24.95" customHeight="1" x14ac:dyDescent="0.3">
      <c r="A51" s="29"/>
      <c r="B51" s="29"/>
      <c r="C51" s="24"/>
      <c r="D51" s="24"/>
      <c r="E51" s="24"/>
      <c r="F51" s="24"/>
      <c r="G51" s="24"/>
      <c r="H51" s="24"/>
      <c r="I51" s="25"/>
      <c r="J51" s="26"/>
      <c r="K51" s="25"/>
      <c r="L51" s="24"/>
      <c r="M51" s="24"/>
      <c r="N51" s="24"/>
      <c r="O51" s="30"/>
      <c r="P51" s="3"/>
      <c r="Q51" s="3"/>
    </row>
    <row r="52" spans="1:22" s="1" customFormat="1" ht="24.95" customHeight="1" thickBot="1" x14ac:dyDescent="0.35">
      <c r="A52" s="47" t="s">
        <v>95</v>
      </c>
      <c r="B52" s="48"/>
      <c r="C52" s="49">
        <f>SUM(C42:C51)</f>
        <v>28774445</v>
      </c>
      <c r="D52" s="49">
        <f>SUM(D41:D50)</f>
        <v>110152900</v>
      </c>
      <c r="E52" s="49">
        <f>SUM(E41:E50)</f>
        <v>0</v>
      </c>
      <c r="F52" s="49">
        <f>SUM(F41:F50)</f>
        <v>110152900</v>
      </c>
      <c r="G52" s="49">
        <f>SUM(G41:G50)</f>
        <v>101818164</v>
      </c>
      <c r="H52" s="49">
        <f>SUM(H41:H50)</f>
        <v>8334736</v>
      </c>
      <c r="I52" s="50"/>
      <c r="J52" s="51"/>
      <c r="K52" s="52"/>
      <c r="L52" s="49">
        <f>SUM(L41:L50)</f>
        <v>6900597</v>
      </c>
      <c r="M52" s="53">
        <f>SUM(M41:M50)</f>
        <v>108718761</v>
      </c>
      <c r="N52" s="49">
        <f>SUM(N41:N50)</f>
        <v>1434139</v>
      </c>
      <c r="O52" s="54"/>
      <c r="P52" s="3"/>
      <c r="Q52" s="3"/>
    </row>
    <row r="53" spans="1:22" s="1" customFormat="1" ht="24.95" customHeight="1" thickTop="1" x14ac:dyDescent="0.3">
      <c r="A53" s="55" t="s">
        <v>96</v>
      </c>
      <c r="B53" s="56"/>
      <c r="C53" s="57">
        <f t="shared" ref="C53:H53" si="11">C52+C40+C8</f>
        <v>1222248969</v>
      </c>
      <c r="D53" s="57">
        <f t="shared" si="11"/>
        <v>1877423032</v>
      </c>
      <c r="E53" s="57">
        <f t="shared" si="11"/>
        <v>0</v>
      </c>
      <c r="F53" s="57">
        <f t="shared" si="11"/>
        <v>1877423032</v>
      </c>
      <c r="G53" s="57">
        <f t="shared" si="11"/>
        <v>1515864427</v>
      </c>
      <c r="H53" s="57">
        <f t="shared" si="11"/>
        <v>361558605</v>
      </c>
      <c r="I53" s="58"/>
      <c r="J53" s="59"/>
      <c r="K53" s="58"/>
      <c r="L53" s="57">
        <f>L52+L40+L8</f>
        <v>168430313</v>
      </c>
      <c r="M53" s="57">
        <f>M52+M40+M8</f>
        <v>1684294740</v>
      </c>
      <c r="N53" s="57">
        <f>N52+N40+N8</f>
        <v>193128292</v>
      </c>
      <c r="O53" s="60"/>
      <c r="P53" s="3">
        <f>'[1]재무상태표(국고)'!F26+'[1]재무상태표(국고)'!F27</f>
        <v>193128292</v>
      </c>
      <c r="Q53" s="3">
        <f>N53-P53</f>
        <v>0</v>
      </c>
    </row>
    <row r="54" spans="1:22" ht="24.95" customHeight="1" x14ac:dyDescent="0.3">
      <c r="A54" s="61"/>
      <c r="B54" s="61"/>
      <c r="C54" s="61"/>
      <c r="D54" s="61"/>
      <c r="E54" s="61"/>
      <c r="F54" s="61"/>
      <c r="G54" s="3"/>
      <c r="H54" s="3"/>
      <c r="I54" s="62"/>
      <c r="J54" s="62"/>
      <c r="K54" s="62"/>
      <c r="L54" s="62"/>
      <c r="M54" s="62"/>
      <c r="N54" s="62"/>
      <c r="O54" s="62"/>
      <c r="P54" s="63"/>
      <c r="Q54" s="5"/>
      <c r="R54" s="5"/>
      <c r="S54" s="5"/>
      <c r="T54" s="5"/>
      <c r="U54" s="5"/>
      <c r="V54" s="5"/>
    </row>
    <row r="55" spans="1:22" ht="24.95" customHeight="1" x14ac:dyDescent="0.3">
      <c r="A55" s="64"/>
      <c r="B55" s="64"/>
      <c r="C55" s="64"/>
      <c r="D55" s="64"/>
      <c r="E55" s="64"/>
      <c r="F55" s="64"/>
      <c r="G55" s="3"/>
      <c r="H55" s="3"/>
      <c r="I55" s="3"/>
      <c r="J55" s="3"/>
      <c r="K55" s="3"/>
      <c r="L55" s="3"/>
      <c r="M55" s="3"/>
      <c r="N55" s="3"/>
      <c r="O55" s="3"/>
      <c r="P55" s="63"/>
      <c r="Q55" s="5"/>
      <c r="R55" s="5"/>
      <c r="S55" s="5"/>
      <c r="T55" s="5"/>
      <c r="U55" s="5"/>
      <c r="V55" s="5"/>
    </row>
    <row r="56" spans="1:22" ht="24.95" customHeight="1" x14ac:dyDescent="0.3">
      <c r="A56" s="64"/>
      <c r="B56" s="64"/>
      <c r="C56" s="64"/>
      <c r="D56" s="64"/>
      <c r="E56" s="64"/>
      <c r="F56" s="64"/>
      <c r="G56" s="3"/>
      <c r="H56" s="3"/>
      <c r="I56" s="3"/>
      <c r="J56" s="3"/>
      <c r="K56" s="3"/>
      <c r="L56" s="3"/>
      <c r="M56" s="3"/>
      <c r="N56" s="3"/>
      <c r="O56" s="3"/>
      <c r="P56" s="63"/>
      <c r="Q56" s="5"/>
      <c r="R56" s="5"/>
      <c r="S56" s="5"/>
      <c r="T56" s="5"/>
      <c r="U56" s="5"/>
      <c r="V56" s="5"/>
    </row>
    <row r="57" spans="1:22" ht="29.25" customHeight="1" x14ac:dyDescent="0.3">
      <c r="A57" s="6" t="s">
        <v>97</v>
      </c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3"/>
      <c r="Q57" s="8"/>
    </row>
    <row r="58" spans="1:22" ht="24.95" customHeight="1" x14ac:dyDescent="0.3">
      <c r="A58" s="10" t="s">
        <v>98</v>
      </c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1"/>
      <c r="Q58" s="12"/>
    </row>
    <row r="59" spans="1:22" ht="24.95" customHeight="1" x14ac:dyDescent="0.3">
      <c r="A59" s="13"/>
      <c r="B59" s="14"/>
      <c r="C59" s="14"/>
      <c r="D59" s="14"/>
      <c r="E59" s="14"/>
      <c r="F59" s="14"/>
      <c r="G59" s="15"/>
      <c r="H59" s="14"/>
      <c r="I59" s="14"/>
      <c r="J59" s="16"/>
      <c r="K59" s="14"/>
      <c r="L59" s="14"/>
      <c r="M59" s="14"/>
      <c r="N59" s="14"/>
      <c r="O59" s="17" t="s">
        <v>2</v>
      </c>
      <c r="P59" s="18"/>
      <c r="Q59" s="19"/>
    </row>
    <row r="60" spans="1:22" ht="24.95" customHeight="1" x14ac:dyDescent="0.3">
      <c r="A60" s="20" t="s">
        <v>3</v>
      </c>
      <c r="B60" s="21" t="s">
        <v>4</v>
      </c>
      <c r="C60" s="22" t="s">
        <v>99</v>
      </c>
      <c r="D60" s="22" t="s">
        <v>100</v>
      </c>
      <c r="E60" s="22" t="s">
        <v>7</v>
      </c>
      <c r="F60" s="22" t="s">
        <v>101</v>
      </c>
      <c r="G60" s="22" t="s">
        <v>9</v>
      </c>
      <c r="H60" s="22" t="s">
        <v>10</v>
      </c>
      <c r="I60" s="20" t="s">
        <v>11</v>
      </c>
      <c r="J60" s="20" t="s">
        <v>12</v>
      </c>
      <c r="K60" s="20" t="s">
        <v>13</v>
      </c>
      <c r="L60" s="22" t="s">
        <v>14</v>
      </c>
      <c r="M60" s="22" t="s">
        <v>15</v>
      </c>
      <c r="N60" s="22" t="s">
        <v>16</v>
      </c>
      <c r="O60" s="20" t="s">
        <v>102</v>
      </c>
    </row>
    <row r="61" spans="1:22" ht="24.95" customHeight="1" x14ac:dyDescent="0.3">
      <c r="A61" s="65" t="s">
        <v>103</v>
      </c>
      <c r="B61" s="65" t="s">
        <v>104</v>
      </c>
      <c r="C61" s="24">
        <v>2419859</v>
      </c>
      <c r="D61" s="24">
        <v>23430000</v>
      </c>
      <c r="E61" s="24"/>
      <c r="F61" s="24">
        <f>SUM(D61:E61)</f>
        <v>23430000</v>
      </c>
      <c r="G61" s="24">
        <v>23429000</v>
      </c>
      <c r="H61" s="24">
        <f>F61-G61</f>
        <v>1000</v>
      </c>
      <c r="I61" s="25">
        <v>5</v>
      </c>
      <c r="J61" s="26">
        <v>0.45100000000000001</v>
      </c>
      <c r="K61" s="25">
        <v>12</v>
      </c>
      <c r="L61" s="24">
        <v>0</v>
      </c>
      <c r="M61" s="24">
        <v>23429000</v>
      </c>
      <c r="N61" s="24">
        <f>F61-M61</f>
        <v>1000</v>
      </c>
      <c r="O61" s="66" t="s">
        <v>26</v>
      </c>
    </row>
    <row r="62" spans="1:22" ht="24.95" customHeight="1" x14ac:dyDescent="0.3">
      <c r="A62" s="35" t="s">
        <v>105</v>
      </c>
      <c r="B62" s="35" t="s">
        <v>106</v>
      </c>
      <c r="C62" s="24">
        <v>4393191</v>
      </c>
      <c r="D62" s="24">
        <v>42536560</v>
      </c>
      <c r="E62" s="24">
        <f>-D62</f>
        <v>-42536560</v>
      </c>
      <c r="F62" s="24">
        <f t="shared" ref="F62:F63" si="12">SUM(D62:E62)</f>
        <v>0</v>
      </c>
      <c r="G62" s="24">
        <v>42535560</v>
      </c>
      <c r="H62" s="24">
        <v>0</v>
      </c>
      <c r="I62" s="25">
        <v>5</v>
      </c>
      <c r="J62" s="26">
        <v>0.45100000000000001</v>
      </c>
      <c r="K62" s="25">
        <v>12</v>
      </c>
      <c r="L62" s="24">
        <v>0</v>
      </c>
      <c r="M62" s="24">
        <v>0</v>
      </c>
      <c r="N62" s="24">
        <f>F62-M62</f>
        <v>0</v>
      </c>
      <c r="O62" s="36" t="s">
        <v>26</v>
      </c>
    </row>
    <row r="63" spans="1:22" ht="24.95" customHeight="1" x14ac:dyDescent="0.3">
      <c r="A63" s="35" t="s">
        <v>107</v>
      </c>
      <c r="B63" s="35" t="s">
        <v>108</v>
      </c>
      <c r="C63" s="24">
        <v>145874</v>
      </c>
      <c r="D63" s="24">
        <v>1412400</v>
      </c>
      <c r="E63" s="24">
        <f>-D63</f>
        <v>-1412400</v>
      </c>
      <c r="F63" s="24">
        <f t="shared" si="12"/>
        <v>0</v>
      </c>
      <c r="G63" s="24">
        <v>1411400</v>
      </c>
      <c r="H63" s="24">
        <v>0</v>
      </c>
      <c r="I63" s="25">
        <v>5</v>
      </c>
      <c r="J63" s="26">
        <v>0.45100000000000001</v>
      </c>
      <c r="K63" s="25">
        <v>12</v>
      </c>
      <c r="L63" s="24">
        <v>0</v>
      </c>
      <c r="M63" s="24">
        <v>0</v>
      </c>
      <c r="N63" s="24">
        <f>F63-M63</f>
        <v>0</v>
      </c>
      <c r="O63" s="36" t="s">
        <v>26</v>
      </c>
    </row>
    <row r="64" spans="1:22" ht="24.95" customHeight="1" x14ac:dyDescent="0.3">
      <c r="A64" s="67" t="s">
        <v>109</v>
      </c>
      <c r="B64" s="67"/>
      <c r="C64" s="68"/>
      <c r="D64" s="32">
        <f>SUM(D61:D63)</f>
        <v>67378960</v>
      </c>
      <c r="E64" s="32">
        <f>SUM(E61:E63)</f>
        <v>-43948960</v>
      </c>
      <c r="F64" s="32">
        <f>SUM(F61:F63)</f>
        <v>23430000</v>
      </c>
      <c r="G64" s="32">
        <f>SUM(G61:G63)</f>
        <v>67375960</v>
      </c>
      <c r="H64" s="32">
        <f>SUM(H61:H63)</f>
        <v>1000</v>
      </c>
      <c r="I64" s="22"/>
      <c r="J64" s="33"/>
      <c r="K64" s="22"/>
      <c r="L64" s="32">
        <f>SUM(L61:L63)</f>
        <v>0</v>
      </c>
      <c r="M64" s="32">
        <f>SUM(M61:M63)</f>
        <v>23429000</v>
      </c>
      <c r="N64" s="32">
        <f>SUM(N61:N63)</f>
        <v>1000</v>
      </c>
      <c r="O64" s="34"/>
    </row>
    <row r="65" spans="1:17" s="5" customFormat="1" ht="24.95" customHeight="1" x14ac:dyDescent="0.3">
      <c r="A65" s="29" t="s">
        <v>110</v>
      </c>
      <c r="B65" s="29" t="s">
        <v>111</v>
      </c>
      <c r="C65" s="24">
        <v>2228369</v>
      </c>
      <c r="D65" s="24">
        <v>24530000</v>
      </c>
      <c r="E65" s="24"/>
      <c r="F65" s="24">
        <v>24530000</v>
      </c>
      <c r="G65" s="24">
        <v>24529000</v>
      </c>
      <c r="H65" s="24">
        <f>F65-G65</f>
        <v>1000</v>
      </c>
      <c r="I65" s="25">
        <v>5</v>
      </c>
      <c r="J65" s="26">
        <v>0.45100000000000001</v>
      </c>
      <c r="K65" s="25">
        <v>12</v>
      </c>
      <c r="L65" s="24">
        <v>0</v>
      </c>
      <c r="M65" s="24">
        <v>24529000</v>
      </c>
      <c r="N65" s="24">
        <f>F65-M65</f>
        <v>1000</v>
      </c>
      <c r="O65" s="30" t="s">
        <v>77</v>
      </c>
    </row>
    <row r="66" spans="1:17" s="5" customFormat="1" ht="24.95" customHeight="1" x14ac:dyDescent="0.3">
      <c r="A66" s="69" t="s">
        <v>112</v>
      </c>
      <c r="B66" s="69" t="s">
        <v>113</v>
      </c>
      <c r="C66" s="24">
        <v>146051</v>
      </c>
      <c r="D66" s="24">
        <v>1139627</v>
      </c>
      <c r="E66" s="24"/>
      <c r="F66" s="24">
        <v>1139627</v>
      </c>
      <c r="G66" s="24">
        <v>1138627</v>
      </c>
      <c r="H66" s="24">
        <f>F66-G66</f>
        <v>1000</v>
      </c>
      <c r="I66" s="25">
        <v>5</v>
      </c>
      <c r="J66" s="26">
        <v>0.45100000000000001</v>
      </c>
      <c r="K66" s="25">
        <v>12</v>
      </c>
      <c r="L66" s="24">
        <v>0</v>
      </c>
      <c r="M66" s="24">
        <v>1138627</v>
      </c>
      <c r="N66" s="24">
        <f>F66-M66</f>
        <v>1000</v>
      </c>
      <c r="O66" s="70" t="s">
        <v>77</v>
      </c>
    </row>
    <row r="67" spans="1:17" s="5" customFormat="1" ht="24.95" customHeight="1" thickBot="1" x14ac:dyDescent="0.35">
      <c r="A67" s="71" t="s">
        <v>114</v>
      </c>
      <c r="B67" s="71"/>
      <c r="C67" s="72"/>
      <c r="D67" s="49">
        <f>SUM(D65:D66)</f>
        <v>25669627</v>
      </c>
      <c r="E67" s="49">
        <f>SUM(E65:E66)</f>
        <v>0</v>
      </c>
      <c r="F67" s="49">
        <f>SUM(F65:F66)</f>
        <v>25669627</v>
      </c>
      <c r="G67" s="49">
        <f>SUM(G65:G66)</f>
        <v>25667627</v>
      </c>
      <c r="H67" s="49">
        <f>SUM(H65:H66)</f>
        <v>2000</v>
      </c>
      <c r="I67" s="73"/>
      <c r="J67" s="74"/>
      <c r="K67" s="73"/>
      <c r="L67" s="49">
        <f>SUM(L65:L66)</f>
        <v>0</v>
      </c>
      <c r="M67" s="49">
        <f>SUM(M65:M66)</f>
        <v>25667627</v>
      </c>
      <c r="N67" s="49">
        <f>SUM(N65:N66)</f>
        <v>2000</v>
      </c>
      <c r="O67" s="54"/>
    </row>
    <row r="68" spans="1:17" s="5" customFormat="1" ht="24.95" customHeight="1" thickTop="1" x14ac:dyDescent="0.3">
      <c r="A68" s="75" t="s">
        <v>115</v>
      </c>
      <c r="B68" s="75"/>
      <c r="C68" s="75"/>
      <c r="D68" s="57">
        <f>D64+D67</f>
        <v>93048587</v>
      </c>
      <c r="E68" s="57">
        <f>E64+E67</f>
        <v>-43948960</v>
      </c>
      <c r="F68" s="57">
        <f>F64+F67</f>
        <v>49099627</v>
      </c>
      <c r="G68" s="57">
        <f>G64+G67</f>
        <v>93043587</v>
      </c>
      <c r="H68" s="57">
        <f>H64+H67</f>
        <v>3000</v>
      </c>
      <c r="I68" s="58"/>
      <c r="J68" s="59"/>
      <c r="K68" s="58"/>
      <c r="L68" s="57">
        <f>L64+L67</f>
        <v>0</v>
      </c>
      <c r="M68" s="57">
        <f>M64+M67</f>
        <v>49096627</v>
      </c>
      <c r="N68" s="57">
        <f>N64+N67</f>
        <v>3000</v>
      </c>
      <c r="O68" s="76"/>
      <c r="P68" s="77">
        <f>'[1]재무상태표(국고)'!F28+'[1]재무상태표(국고)'!F29</f>
        <v>3000</v>
      </c>
      <c r="Q68" s="77">
        <f>N68-P68</f>
        <v>0</v>
      </c>
    </row>
  </sheetData>
  <mergeCells count="13">
    <mergeCell ref="A67:B67"/>
    <mergeCell ref="A54:F54"/>
    <mergeCell ref="I54:M54"/>
    <mergeCell ref="N54:O54"/>
    <mergeCell ref="A57:O57"/>
    <mergeCell ref="A58:O58"/>
    <mergeCell ref="A64:B64"/>
    <mergeCell ref="A2:O2"/>
    <mergeCell ref="A3:O3"/>
    <mergeCell ref="A8:B8"/>
    <mergeCell ref="A40:B40"/>
    <mergeCell ref="A52:B52"/>
    <mergeCell ref="A53:B53"/>
  </mergeCells>
  <phoneticPr fontId="4" type="noConversion"/>
  <printOptions horizontalCentered="1"/>
  <pageMargins left="0.94488188976377963" right="0.86614173228346458" top="0.86614173228346458" bottom="0.98425196850393704" header="0.31496062992125984" footer="0.31496062992125984"/>
  <pageSetup paperSize="9" scale="57" fitToHeight="5" orientation="landscape" r:id="rId1"/>
  <headerFooter alignWithMargins="0">
    <oddFooter xml:space="preserve">&amp;C
</oddFooter>
  </headerFooter>
  <rowBreaks count="2" manualBreakCount="2">
    <brk id="29" max="13" man="1"/>
    <brk id="56" max="14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39997558519241921"/>
  </sheetPr>
  <dimension ref="A1:V561"/>
  <sheetViews>
    <sheetView showGridLines="0" view="pageBreakPreview" zoomScale="80" zoomScaleNormal="80" zoomScaleSheetLayoutView="80" workbookViewId="0">
      <pane ySplit="4" topLeftCell="A550" activePane="bottomLeft" state="frozen"/>
      <selection activeCell="L14" sqref="L14"/>
      <selection pane="bottomLeft" activeCell="E564" sqref="E564"/>
    </sheetView>
  </sheetViews>
  <sheetFormatPr defaultColWidth="7" defaultRowHeight="24.95" customHeight="1" x14ac:dyDescent="0.3"/>
  <cols>
    <col min="1" max="1" width="40.75" style="116" bestFit="1" customWidth="1"/>
    <col min="2" max="2" width="11.125" style="116" bestFit="1" customWidth="1"/>
    <col min="3" max="3" width="11.125" style="116" hidden="1" customWidth="1"/>
    <col min="4" max="4" width="14.5" style="116" bestFit="1" customWidth="1"/>
    <col min="5" max="5" width="12.125" style="116" bestFit="1" customWidth="1"/>
    <col min="6" max="6" width="14.875" style="116" bestFit="1" customWidth="1"/>
    <col min="7" max="7" width="16.25" style="117" bestFit="1" customWidth="1"/>
    <col min="8" max="8" width="13.25" style="116" bestFit="1" customWidth="1"/>
    <col min="9" max="9" width="5.25" style="116" bestFit="1" customWidth="1"/>
    <col min="10" max="10" width="7.5" style="85" bestFit="1" customWidth="1"/>
    <col min="11" max="11" width="5.25" style="116" bestFit="1" customWidth="1"/>
    <col min="12" max="12" width="13.25" style="116" bestFit="1" customWidth="1"/>
    <col min="13" max="13" width="16.375" style="116" bestFit="1" customWidth="1"/>
    <col min="14" max="14" width="13.25" style="116" bestFit="1" customWidth="1"/>
    <col min="15" max="15" width="30" style="116" bestFit="1" customWidth="1"/>
    <col min="16" max="16" width="19.375" style="117" customWidth="1"/>
    <col min="17" max="17" width="4.25" style="116" bestFit="1" customWidth="1"/>
    <col min="18" max="19" width="17.75" style="116" customWidth="1"/>
    <col min="20" max="21" width="12.125" style="116" customWidth="1"/>
    <col min="22" max="22" width="17.75" style="116" customWidth="1"/>
    <col min="23" max="23" width="12.125" style="82" customWidth="1"/>
    <col min="24" max="257" width="7" style="82"/>
    <col min="258" max="258" width="17.25" style="82" customWidth="1"/>
    <col min="259" max="259" width="11.375" style="82" bestFit="1" customWidth="1"/>
    <col min="260" max="262" width="15.875" style="82" bestFit="1" customWidth="1"/>
    <col min="263" max="264" width="12.125" style="82" customWidth="1"/>
    <col min="265" max="265" width="15.875" style="82" bestFit="1" customWidth="1"/>
    <col min="266" max="266" width="6.5" style="82" customWidth="1"/>
    <col min="267" max="267" width="8.625" style="82" bestFit="1" customWidth="1"/>
    <col min="268" max="268" width="14.375" style="82" bestFit="1" customWidth="1"/>
    <col min="269" max="271" width="15.875" style="82" bestFit="1" customWidth="1"/>
    <col min="272" max="272" width="19.375" style="82" customWidth="1"/>
    <col min="273" max="273" width="73.375" style="82" customWidth="1"/>
    <col min="274" max="275" width="17.75" style="82" customWidth="1"/>
    <col min="276" max="277" width="12.125" style="82" customWidth="1"/>
    <col min="278" max="278" width="17.75" style="82" customWidth="1"/>
    <col min="279" max="279" width="12.125" style="82" customWidth="1"/>
    <col min="280" max="513" width="7" style="82"/>
    <col min="514" max="514" width="17.25" style="82" customWidth="1"/>
    <col min="515" max="515" width="11.375" style="82" bestFit="1" customWidth="1"/>
    <col min="516" max="518" width="15.875" style="82" bestFit="1" customWidth="1"/>
    <col min="519" max="520" width="12.125" style="82" customWidth="1"/>
    <col min="521" max="521" width="15.875" style="82" bestFit="1" customWidth="1"/>
    <col min="522" max="522" width="6.5" style="82" customWidth="1"/>
    <col min="523" max="523" width="8.625" style="82" bestFit="1" customWidth="1"/>
    <col min="524" max="524" width="14.375" style="82" bestFit="1" customWidth="1"/>
    <col min="525" max="527" width="15.875" style="82" bestFit="1" customWidth="1"/>
    <col min="528" max="528" width="19.375" style="82" customWidth="1"/>
    <col min="529" max="529" width="73.375" style="82" customWidth="1"/>
    <col min="530" max="531" width="17.75" style="82" customWidth="1"/>
    <col min="532" max="533" width="12.125" style="82" customWidth="1"/>
    <col min="534" max="534" width="17.75" style="82" customWidth="1"/>
    <col min="535" max="535" width="12.125" style="82" customWidth="1"/>
    <col min="536" max="769" width="7" style="82"/>
    <col min="770" max="770" width="17.25" style="82" customWidth="1"/>
    <col min="771" max="771" width="11.375" style="82" bestFit="1" customWidth="1"/>
    <col min="772" max="774" width="15.875" style="82" bestFit="1" customWidth="1"/>
    <col min="775" max="776" width="12.125" style="82" customWidth="1"/>
    <col min="777" max="777" width="15.875" style="82" bestFit="1" customWidth="1"/>
    <col min="778" max="778" width="6.5" style="82" customWidth="1"/>
    <col min="779" max="779" width="8.625" style="82" bestFit="1" customWidth="1"/>
    <col min="780" max="780" width="14.375" style="82" bestFit="1" customWidth="1"/>
    <col min="781" max="783" width="15.875" style="82" bestFit="1" customWidth="1"/>
    <col min="784" max="784" width="19.375" style="82" customWidth="1"/>
    <col min="785" max="785" width="73.375" style="82" customWidth="1"/>
    <col min="786" max="787" width="17.75" style="82" customWidth="1"/>
    <col min="788" max="789" width="12.125" style="82" customWidth="1"/>
    <col min="790" max="790" width="17.75" style="82" customWidth="1"/>
    <col min="791" max="791" width="12.125" style="82" customWidth="1"/>
    <col min="792" max="1025" width="7" style="82"/>
    <col min="1026" max="1026" width="17.25" style="82" customWidth="1"/>
    <col min="1027" max="1027" width="11.375" style="82" bestFit="1" customWidth="1"/>
    <col min="1028" max="1030" width="15.875" style="82" bestFit="1" customWidth="1"/>
    <col min="1031" max="1032" width="12.125" style="82" customWidth="1"/>
    <col min="1033" max="1033" width="15.875" style="82" bestFit="1" customWidth="1"/>
    <col min="1034" max="1034" width="6.5" style="82" customWidth="1"/>
    <col min="1035" max="1035" width="8.625" style="82" bestFit="1" customWidth="1"/>
    <col min="1036" max="1036" width="14.375" style="82" bestFit="1" customWidth="1"/>
    <col min="1037" max="1039" width="15.875" style="82" bestFit="1" customWidth="1"/>
    <col min="1040" max="1040" width="19.375" style="82" customWidth="1"/>
    <col min="1041" max="1041" width="73.375" style="82" customWidth="1"/>
    <col min="1042" max="1043" width="17.75" style="82" customWidth="1"/>
    <col min="1044" max="1045" width="12.125" style="82" customWidth="1"/>
    <col min="1046" max="1046" width="17.75" style="82" customWidth="1"/>
    <col min="1047" max="1047" width="12.125" style="82" customWidth="1"/>
    <col min="1048" max="1281" width="7" style="82"/>
    <col min="1282" max="1282" width="17.25" style="82" customWidth="1"/>
    <col min="1283" max="1283" width="11.375" style="82" bestFit="1" customWidth="1"/>
    <col min="1284" max="1286" width="15.875" style="82" bestFit="1" customWidth="1"/>
    <col min="1287" max="1288" width="12.125" style="82" customWidth="1"/>
    <col min="1289" max="1289" width="15.875" style="82" bestFit="1" customWidth="1"/>
    <col min="1290" max="1290" width="6.5" style="82" customWidth="1"/>
    <col min="1291" max="1291" width="8.625" style="82" bestFit="1" customWidth="1"/>
    <col min="1292" max="1292" width="14.375" style="82" bestFit="1" customWidth="1"/>
    <col min="1293" max="1295" width="15.875" style="82" bestFit="1" customWidth="1"/>
    <col min="1296" max="1296" width="19.375" style="82" customWidth="1"/>
    <col min="1297" max="1297" width="73.375" style="82" customWidth="1"/>
    <col min="1298" max="1299" width="17.75" style="82" customWidth="1"/>
    <col min="1300" max="1301" width="12.125" style="82" customWidth="1"/>
    <col min="1302" max="1302" width="17.75" style="82" customWidth="1"/>
    <col min="1303" max="1303" width="12.125" style="82" customWidth="1"/>
    <col min="1304" max="1537" width="7" style="82"/>
    <col min="1538" max="1538" width="17.25" style="82" customWidth="1"/>
    <col min="1539" max="1539" width="11.375" style="82" bestFit="1" customWidth="1"/>
    <col min="1540" max="1542" width="15.875" style="82" bestFit="1" customWidth="1"/>
    <col min="1543" max="1544" width="12.125" style="82" customWidth="1"/>
    <col min="1545" max="1545" width="15.875" style="82" bestFit="1" customWidth="1"/>
    <col min="1546" max="1546" width="6.5" style="82" customWidth="1"/>
    <col min="1547" max="1547" width="8.625" style="82" bestFit="1" customWidth="1"/>
    <col min="1548" max="1548" width="14.375" style="82" bestFit="1" customWidth="1"/>
    <col min="1549" max="1551" width="15.875" style="82" bestFit="1" customWidth="1"/>
    <col min="1552" max="1552" width="19.375" style="82" customWidth="1"/>
    <col min="1553" max="1553" width="73.375" style="82" customWidth="1"/>
    <col min="1554" max="1555" width="17.75" style="82" customWidth="1"/>
    <col min="1556" max="1557" width="12.125" style="82" customWidth="1"/>
    <col min="1558" max="1558" width="17.75" style="82" customWidth="1"/>
    <col min="1559" max="1559" width="12.125" style="82" customWidth="1"/>
    <col min="1560" max="1793" width="7" style="82"/>
    <col min="1794" max="1794" width="17.25" style="82" customWidth="1"/>
    <col min="1795" max="1795" width="11.375" style="82" bestFit="1" customWidth="1"/>
    <col min="1796" max="1798" width="15.875" style="82" bestFit="1" customWidth="1"/>
    <col min="1799" max="1800" width="12.125" style="82" customWidth="1"/>
    <col min="1801" max="1801" width="15.875" style="82" bestFit="1" customWidth="1"/>
    <col min="1802" max="1802" width="6.5" style="82" customWidth="1"/>
    <col min="1803" max="1803" width="8.625" style="82" bestFit="1" customWidth="1"/>
    <col min="1804" max="1804" width="14.375" style="82" bestFit="1" customWidth="1"/>
    <col min="1805" max="1807" width="15.875" style="82" bestFit="1" customWidth="1"/>
    <col min="1808" max="1808" width="19.375" style="82" customWidth="1"/>
    <col min="1809" max="1809" width="73.375" style="82" customWidth="1"/>
    <col min="1810" max="1811" width="17.75" style="82" customWidth="1"/>
    <col min="1812" max="1813" width="12.125" style="82" customWidth="1"/>
    <col min="1814" max="1814" width="17.75" style="82" customWidth="1"/>
    <col min="1815" max="1815" width="12.125" style="82" customWidth="1"/>
    <col min="1816" max="2049" width="7" style="82"/>
    <col min="2050" max="2050" width="17.25" style="82" customWidth="1"/>
    <col min="2051" max="2051" width="11.375" style="82" bestFit="1" customWidth="1"/>
    <col min="2052" max="2054" width="15.875" style="82" bestFit="1" customWidth="1"/>
    <col min="2055" max="2056" width="12.125" style="82" customWidth="1"/>
    <col min="2057" max="2057" width="15.875" style="82" bestFit="1" customWidth="1"/>
    <col min="2058" max="2058" width="6.5" style="82" customWidth="1"/>
    <col min="2059" max="2059" width="8.625" style="82" bestFit="1" customWidth="1"/>
    <col min="2060" max="2060" width="14.375" style="82" bestFit="1" customWidth="1"/>
    <col min="2061" max="2063" width="15.875" style="82" bestFit="1" customWidth="1"/>
    <col min="2064" max="2064" width="19.375" style="82" customWidth="1"/>
    <col min="2065" max="2065" width="73.375" style="82" customWidth="1"/>
    <col min="2066" max="2067" width="17.75" style="82" customWidth="1"/>
    <col min="2068" max="2069" width="12.125" style="82" customWidth="1"/>
    <col min="2070" max="2070" width="17.75" style="82" customWidth="1"/>
    <col min="2071" max="2071" width="12.125" style="82" customWidth="1"/>
    <col min="2072" max="2305" width="7" style="82"/>
    <col min="2306" max="2306" width="17.25" style="82" customWidth="1"/>
    <col min="2307" max="2307" width="11.375" style="82" bestFit="1" customWidth="1"/>
    <col min="2308" max="2310" width="15.875" style="82" bestFit="1" customWidth="1"/>
    <col min="2311" max="2312" width="12.125" style="82" customWidth="1"/>
    <col min="2313" max="2313" width="15.875" style="82" bestFit="1" customWidth="1"/>
    <col min="2314" max="2314" width="6.5" style="82" customWidth="1"/>
    <col min="2315" max="2315" width="8.625" style="82" bestFit="1" customWidth="1"/>
    <col min="2316" max="2316" width="14.375" style="82" bestFit="1" customWidth="1"/>
    <col min="2317" max="2319" width="15.875" style="82" bestFit="1" customWidth="1"/>
    <col min="2320" max="2320" width="19.375" style="82" customWidth="1"/>
    <col min="2321" max="2321" width="73.375" style="82" customWidth="1"/>
    <col min="2322" max="2323" width="17.75" style="82" customWidth="1"/>
    <col min="2324" max="2325" width="12.125" style="82" customWidth="1"/>
    <col min="2326" max="2326" width="17.75" style="82" customWidth="1"/>
    <col min="2327" max="2327" width="12.125" style="82" customWidth="1"/>
    <col min="2328" max="2561" width="7" style="82"/>
    <col min="2562" max="2562" width="17.25" style="82" customWidth="1"/>
    <col min="2563" max="2563" width="11.375" style="82" bestFit="1" customWidth="1"/>
    <col min="2564" max="2566" width="15.875" style="82" bestFit="1" customWidth="1"/>
    <col min="2567" max="2568" width="12.125" style="82" customWidth="1"/>
    <col min="2569" max="2569" width="15.875" style="82" bestFit="1" customWidth="1"/>
    <col min="2570" max="2570" width="6.5" style="82" customWidth="1"/>
    <col min="2571" max="2571" width="8.625" style="82" bestFit="1" customWidth="1"/>
    <col min="2572" max="2572" width="14.375" style="82" bestFit="1" customWidth="1"/>
    <col min="2573" max="2575" width="15.875" style="82" bestFit="1" customWidth="1"/>
    <col min="2576" max="2576" width="19.375" style="82" customWidth="1"/>
    <col min="2577" max="2577" width="73.375" style="82" customWidth="1"/>
    <col min="2578" max="2579" width="17.75" style="82" customWidth="1"/>
    <col min="2580" max="2581" width="12.125" style="82" customWidth="1"/>
    <col min="2582" max="2582" width="17.75" style="82" customWidth="1"/>
    <col min="2583" max="2583" width="12.125" style="82" customWidth="1"/>
    <col min="2584" max="2817" width="7" style="82"/>
    <col min="2818" max="2818" width="17.25" style="82" customWidth="1"/>
    <col min="2819" max="2819" width="11.375" style="82" bestFit="1" customWidth="1"/>
    <col min="2820" max="2822" width="15.875" style="82" bestFit="1" customWidth="1"/>
    <col min="2823" max="2824" width="12.125" style="82" customWidth="1"/>
    <col min="2825" max="2825" width="15.875" style="82" bestFit="1" customWidth="1"/>
    <col min="2826" max="2826" width="6.5" style="82" customWidth="1"/>
    <col min="2827" max="2827" width="8.625" style="82" bestFit="1" customWidth="1"/>
    <col min="2828" max="2828" width="14.375" style="82" bestFit="1" customWidth="1"/>
    <col min="2829" max="2831" width="15.875" style="82" bestFit="1" customWidth="1"/>
    <col min="2832" max="2832" width="19.375" style="82" customWidth="1"/>
    <col min="2833" max="2833" width="73.375" style="82" customWidth="1"/>
    <col min="2834" max="2835" width="17.75" style="82" customWidth="1"/>
    <col min="2836" max="2837" width="12.125" style="82" customWidth="1"/>
    <col min="2838" max="2838" width="17.75" style="82" customWidth="1"/>
    <col min="2839" max="2839" width="12.125" style="82" customWidth="1"/>
    <col min="2840" max="3073" width="7" style="82"/>
    <col min="3074" max="3074" width="17.25" style="82" customWidth="1"/>
    <col min="3075" max="3075" width="11.375" style="82" bestFit="1" customWidth="1"/>
    <col min="3076" max="3078" width="15.875" style="82" bestFit="1" customWidth="1"/>
    <col min="3079" max="3080" width="12.125" style="82" customWidth="1"/>
    <col min="3081" max="3081" width="15.875" style="82" bestFit="1" customWidth="1"/>
    <col min="3082" max="3082" width="6.5" style="82" customWidth="1"/>
    <col min="3083" max="3083" width="8.625" style="82" bestFit="1" customWidth="1"/>
    <col min="3084" max="3084" width="14.375" style="82" bestFit="1" customWidth="1"/>
    <col min="3085" max="3087" width="15.875" style="82" bestFit="1" customWidth="1"/>
    <col min="3088" max="3088" width="19.375" style="82" customWidth="1"/>
    <col min="3089" max="3089" width="73.375" style="82" customWidth="1"/>
    <col min="3090" max="3091" width="17.75" style="82" customWidth="1"/>
    <col min="3092" max="3093" width="12.125" style="82" customWidth="1"/>
    <col min="3094" max="3094" width="17.75" style="82" customWidth="1"/>
    <col min="3095" max="3095" width="12.125" style="82" customWidth="1"/>
    <col min="3096" max="3329" width="7" style="82"/>
    <col min="3330" max="3330" width="17.25" style="82" customWidth="1"/>
    <col min="3331" max="3331" width="11.375" style="82" bestFit="1" customWidth="1"/>
    <col min="3332" max="3334" width="15.875" style="82" bestFit="1" customWidth="1"/>
    <col min="3335" max="3336" width="12.125" style="82" customWidth="1"/>
    <col min="3337" max="3337" width="15.875" style="82" bestFit="1" customWidth="1"/>
    <col min="3338" max="3338" width="6.5" style="82" customWidth="1"/>
    <col min="3339" max="3339" width="8.625" style="82" bestFit="1" customWidth="1"/>
    <col min="3340" max="3340" width="14.375" style="82" bestFit="1" customWidth="1"/>
    <col min="3341" max="3343" width="15.875" style="82" bestFit="1" customWidth="1"/>
    <col min="3344" max="3344" width="19.375" style="82" customWidth="1"/>
    <col min="3345" max="3345" width="73.375" style="82" customWidth="1"/>
    <col min="3346" max="3347" width="17.75" style="82" customWidth="1"/>
    <col min="3348" max="3349" width="12.125" style="82" customWidth="1"/>
    <col min="3350" max="3350" width="17.75" style="82" customWidth="1"/>
    <col min="3351" max="3351" width="12.125" style="82" customWidth="1"/>
    <col min="3352" max="3585" width="7" style="82"/>
    <col min="3586" max="3586" width="17.25" style="82" customWidth="1"/>
    <col min="3587" max="3587" width="11.375" style="82" bestFit="1" customWidth="1"/>
    <col min="3588" max="3590" width="15.875" style="82" bestFit="1" customWidth="1"/>
    <col min="3591" max="3592" width="12.125" style="82" customWidth="1"/>
    <col min="3593" max="3593" width="15.875" style="82" bestFit="1" customWidth="1"/>
    <col min="3594" max="3594" width="6.5" style="82" customWidth="1"/>
    <col min="3595" max="3595" width="8.625" style="82" bestFit="1" customWidth="1"/>
    <col min="3596" max="3596" width="14.375" style="82" bestFit="1" customWidth="1"/>
    <col min="3597" max="3599" width="15.875" style="82" bestFit="1" customWidth="1"/>
    <col min="3600" max="3600" width="19.375" style="82" customWidth="1"/>
    <col min="3601" max="3601" width="73.375" style="82" customWidth="1"/>
    <col min="3602" max="3603" width="17.75" style="82" customWidth="1"/>
    <col min="3604" max="3605" width="12.125" style="82" customWidth="1"/>
    <col min="3606" max="3606" width="17.75" style="82" customWidth="1"/>
    <col min="3607" max="3607" width="12.125" style="82" customWidth="1"/>
    <col min="3608" max="3841" width="7" style="82"/>
    <col min="3842" max="3842" width="17.25" style="82" customWidth="1"/>
    <col min="3843" max="3843" width="11.375" style="82" bestFit="1" customWidth="1"/>
    <col min="3844" max="3846" width="15.875" style="82" bestFit="1" customWidth="1"/>
    <col min="3847" max="3848" width="12.125" style="82" customWidth="1"/>
    <col min="3849" max="3849" width="15.875" style="82" bestFit="1" customWidth="1"/>
    <col min="3850" max="3850" width="6.5" style="82" customWidth="1"/>
    <col min="3851" max="3851" width="8.625" style="82" bestFit="1" customWidth="1"/>
    <col min="3852" max="3852" width="14.375" style="82" bestFit="1" customWidth="1"/>
    <col min="3853" max="3855" width="15.875" style="82" bestFit="1" customWidth="1"/>
    <col min="3856" max="3856" width="19.375" style="82" customWidth="1"/>
    <col min="3857" max="3857" width="73.375" style="82" customWidth="1"/>
    <col min="3858" max="3859" width="17.75" style="82" customWidth="1"/>
    <col min="3860" max="3861" width="12.125" style="82" customWidth="1"/>
    <col min="3862" max="3862" width="17.75" style="82" customWidth="1"/>
    <col min="3863" max="3863" width="12.125" style="82" customWidth="1"/>
    <col min="3864" max="4097" width="7" style="82"/>
    <col min="4098" max="4098" width="17.25" style="82" customWidth="1"/>
    <col min="4099" max="4099" width="11.375" style="82" bestFit="1" customWidth="1"/>
    <col min="4100" max="4102" width="15.875" style="82" bestFit="1" customWidth="1"/>
    <col min="4103" max="4104" width="12.125" style="82" customWidth="1"/>
    <col min="4105" max="4105" width="15.875" style="82" bestFit="1" customWidth="1"/>
    <col min="4106" max="4106" width="6.5" style="82" customWidth="1"/>
    <col min="4107" max="4107" width="8.625" style="82" bestFit="1" customWidth="1"/>
    <col min="4108" max="4108" width="14.375" style="82" bestFit="1" customWidth="1"/>
    <col min="4109" max="4111" width="15.875" style="82" bestFit="1" customWidth="1"/>
    <col min="4112" max="4112" width="19.375" style="82" customWidth="1"/>
    <col min="4113" max="4113" width="73.375" style="82" customWidth="1"/>
    <col min="4114" max="4115" width="17.75" style="82" customWidth="1"/>
    <col min="4116" max="4117" width="12.125" style="82" customWidth="1"/>
    <col min="4118" max="4118" width="17.75" style="82" customWidth="1"/>
    <col min="4119" max="4119" width="12.125" style="82" customWidth="1"/>
    <col min="4120" max="4353" width="7" style="82"/>
    <col min="4354" max="4354" width="17.25" style="82" customWidth="1"/>
    <col min="4355" max="4355" width="11.375" style="82" bestFit="1" customWidth="1"/>
    <col min="4356" max="4358" width="15.875" style="82" bestFit="1" customWidth="1"/>
    <col min="4359" max="4360" width="12.125" style="82" customWidth="1"/>
    <col min="4361" max="4361" width="15.875" style="82" bestFit="1" customWidth="1"/>
    <col min="4362" max="4362" width="6.5" style="82" customWidth="1"/>
    <col min="4363" max="4363" width="8.625" style="82" bestFit="1" customWidth="1"/>
    <col min="4364" max="4364" width="14.375" style="82" bestFit="1" customWidth="1"/>
    <col min="4365" max="4367" width="15.875" style="82" bestFit="1" customWidth="1"/>
    <col min="4368" max="4368" width="19.375" style="82" customWidth="1"/>
    <col min="4369" max="4369" width="73.375" style="82" customWidth="1"/>
    <col min="4370" max="4371" width="17.75" style="82" customWidth="1"/>
    <col min="4372" max="4373" width="12.125" style="82" customWidth="1"/>
    <col min="4374" max="4374" width="17.75" style="82" customWidth="1"/>
    <col min="4375" max="4375" width="12.125" style="82" customWidth="1"/>
    <col min="4376" max="4609" width="7" style="82"/>
    <col min="4610" max="4610" width="17.25" style="82" customWidth="1"/>
    <col min="4611" max="4611" width="11.375" style="82" bestFit="1" customWidth="1"/>
    <col min="4612" max="4614" width="15.875" style="82" bestFit="1" customWidth="1"/>
    <col min="4615" max="4616" width="12.125" style="82" customWidth="1"/>
    <col min="4617" max="4617" width="15.875" style="82" bestFit="1" customWidth="1"/>
    <col min="4618" max="4618" width="6.5" style="82" customWidth="1"/>
    <col min="4619" max="4619" width="8.625" style="82" bestFit="1" customWidth="1"/>
    <col min="4620" max="4620" width="14.375" style="82" bestFit="1" customWidth="1"/>
    <col min="4621" max="4623" width="15.875" style="82" bestFit="1" customWidth="1"/>
    <col min="4624" max="4624" width="19.375" style="82" customWidth="1"/>
    <col min="4625" max="4625" width="73.375" style="82" customWidth="1"/>
    <col min="4626" max="4627" width="17.75" style="82" customWidth="1"/>
    <col min="4628" max="4629" width="12.125" style="82" customWidth="1"/>
    <col min="4630" max="4630" width="17.75" style="82" customWidth="1"/>
    <col min="4631" max="4631" width="12.125" style="82" customWidth="1"/>
    <col min="4632" max="4865" width="7" style="82"/>
    <col min="4866" max="4866" width="17.25" style="82" customWidth="1"/>
    <col min="4867" max="4867" width="11.375" style="82" bestFit="1" customWidth="1"/>
    <col min="4868" max="4870" width="15.875" style="82" bestFit="1" customWidth="1"/>
    <col min="4871" max="4872" width="12.125" style="82" customWidth="1"/>
    <col min="4873" max="4873" width="15.875" style="82" bestFit="1" customWidth="1"/>
    <col min="4874" max="4874" width="6.5" style="82" customWidth="1"/>
    <col min="4875" max="4875" width="8.625" style="82" bestFit="1" customWidth="1"/>
    <col min="4876" max="4876" width="14.375" style="82" bestFit="1" customWidth="1"/>
    <col min="4877" max="4879" width="15.875" style="82" bestFit="1" customWidth="1"/>
    <col min="4880" max="4880" width="19.375" style="82" customWidth="1"/>
    <col min="4881" max="4881" width="73.375" style="82" customWidth="1"/>
    <col min="4882" max="4883" width="17.75" style="82" customWidth="1"/>
    <col min="4884" max="4885" width="12.125" style="82" customWidth="1"/>
    <col min="4886" max="4886" width="17.75" style="82" customWidth="1"/>
    <col min="4887" max="4887" width="12.125" style="82" customWidth="1"/>
    <col min="4888" max="5121" width="7" style="82"/>
    <col min="5122" max="5122" width="17.25" style="82" customWidth="1"/>
    <col min="5123" max="5123" width="11.375" style="82" bestFit="1" customWidth="1"/>
    <col min="5124" max="5126" width="15.875" style="82" bestFit="1" customWidth="1"/>
    <col min="5127" max="5128" width="12.125" style="82" customWidth="1"/>
    <col min="5129" max="5129" width="15.875" style="82" bestFit="1" customWidth="1"/>
    <col min="5130" max="5130" width="6.5" style="82" customWidth="1"/>
    <col min="5131" max="5131" width="8.625" style="82" bestFit="1" customWidth="1"/>
    <col min="5132" max="5132" width="14.375" style="82" bestFit="1" customWidth="1"/>
    <col min="5133" max="5135" width="15.875" style="82" bestFit="1" customWidth="1"/>
    <col min="5136" max="5136" width="19.375" style="82" customWidth="1"/>
    <col min="5137" max="5137" width="73.375" style="82" customWidth="1"/>
    <col min="5138" max="5139" width="17.75" style="82" customWidth="1"/>
    <col min="5140" max="5141" width="12.125" style="82" customWidth="1"/>
    <col min="5142" max="5142" width="17.75" style="82" customWidth="1"/>
    <col min="5143" max="5143" width="12.125" style="82" customWidth="1"/>
    <col min="5144" max="5377" width="7" style="82"/>
    <col min="5378" max="5378" width="17.25" style="82" customWidth="1"/>
    <col min="5379" max="5379" width="11.375" style="82" bestFit="1" customWidth="1"/>
    <col min="5380" max="5382" width="15.875" style="82" bestFit="1" customWidth="1"/>
    <col min="5383" max="5384" width="12.125" style="82" customWidth="1"/>
    <col min="5385" max="5385" width="15.875" style="82" bestFit="1" customWidth="1"/>
    <col min="5386" max="5386" width="6.5" style="82" customWidth="1"/>
    <col min="5387" max="5387" width="8.625" style="82" bestFit="1" customWidth="1"/>
    <col min="5388" max="5388" width="14.375" style="82" bestFit="1" customWidth="1"/>
    <col min="5389" max="5391" width="15.875" style="82" bestFit="1" customWidth="1"/>
    <col min="5392" max="5392" width="19.375" style="82" customWidth="1"/>
    <col min="5393" max="5393" width="73.375" style="82" customWidth="1"/>
    <col min="5394" max="5395" width="17.75" style="82" customWidth="1"/>
    <col min="5396" max="5397" width="12.125" style="82" customWidth="1"/>
    <col min="5398" max="5398" width="17.75" style="82" customWidth="1"/>
    <col min="5399" max="5399" width="12.125" style="82" customWidth="1"/>
    <col min="5400" max="5633" width="7" style="82"/>
    <col min="5634" max="5634" width="17.25" style="82" customWidth="1"/>
    <col min="5635" max="5635" width="11.375" style="82" bestFit="1" customWidth="1"/>
    <col min="5636" max="5638" width="15.875" style="82" bestFit="1" customWidth="1"/>
    <col min="5639" max="5640" width="12.125" style="82" customWidth="1"/>
    <col min="5641" max="5641" width="15.875" style="82" bestFit="1" customWidth="1"/>
    <col min="5642" max="5642" width="6.5" style="82" customWidth="1"/>
    <col min="5643" max="5643" width="8.625" style="82" bestFit="1" customWidth="1"/>
    <col min="5644" max="5644" width="14.375" style="82" bestFit="1" customWidth="1"/>
    <col min="5645" max="5647" width="15.875" style="82" bestFit="1" customWidth="1"/>
    <col min="5648" max="5648" width="19.375" style="82" customWidth="1"/>
    <col min="5649" max="5649" width="73.375" style="82" customWidth="1"/>
    <col min="5650" max="5651" width="17.75" style="82" customWidth="1"/>
    <col min="5652" max="5653" width="12.125" style="82" customWidth="1"/>
    <col min="5654" max="5654" width="17.75" style="82" customWidth="1"/>
    <col min="5655" max="5655" width="12.125" style="82" customWidth="1"/>
    <col min="5656" max="5889" width="7" style="82"/>
    <col min="5890" max="5890" width="17.25" style="82" customWidth="1"/>
    <col min="5891" max="5891" width="11.375" style="82" bestFit="1" customWidth="1"/>
    <col min="5892" max="5894" width="15.875" style="82" bestFit="1" customWidth="1"/>
    <col min="5895" max="5896" width="12.125" style="82" customWidth="1"/>
    <col min="5897" max="5897" width="15.875" style="82" bestFit="1" customWidth="1"/>
    <col min="5898" max="5898" width="6.5" style="82" customWidth="1"/>
    <col min="5899" max="5899" width="8.625" style="82" bestFit="1" customWidth="1"/>
    <col min="5900" max="5900" width="14.375" style="82" bestFit="1" customWidth="1"/>
    <col min="5901" max="5903" width="15.875" style="82" bestFit="1" customWidth="1"/>
    <col min="5904" max="5904" width="19.375" style="82" customWidth="1"/>
    <col min="5905" max="5905" width="73.375" style="82" customWidth="1"/>
    <col min="5906" max="5907" width="17.75" style="82" customWidth="1"/>
    <col min="5908" max="5909" width="12.125" style="82" customWidth="1"/>
    <col min="5910" max="5910" width="17.75" style="82" customWidth="1"/>
    <col min="5911" max="5911" width="12.125" style="82" customWidth="1"/>
    <col min="5912" max="6145" width="7" style="82"/>
    <col min="6146" max="6146" width="17.25" style="82" customWidth="1"/>
    <col min="6147" max="6147" width="11.375" style="82" bestFit="1" customWidth="1"/>
    <col min="6148" max="6150" width="15.875" style="82" bestFit="1" customWidth="1"/>
    <col min="6151" max="6152" width="12.125" style="82" customWidth="1"/>
    <col min="6153" max="6153" width="15.875" style="82" bestFit="1" customWidth="1"/>
    <col min="6154" max="6154" width="6.5" style="82" customWidth="1"/>
    <col min="6155" max="6155" width="8.625" style="82" bestFit="1" customWidth="1"/>
    <col min="6156" max="6156" width="14.375" style="82" bestFit="1" customWidth="1"/>
    <col min="6157" max="6159" width="15.875" style="82" bestFit="1" customWidth="1"/>
    <col min="6160" max="6160" width="19.375" style="82" customWidth="1"/>
    <col min="6161" max="6161" width="73.375" style="82" customWidth="1"/>
    <col min="6162" max="6163" width="17.75" style="82" customWidth="1"/>
    <col min="6164" max="6165" width="12.125" style="82" customWidth="1"/>
    <col min="6166" max="6166" width="17.75" style="82" customWidth="1"/>
    <col min="6167" max="6167" width="12.125" style="82" customWidth="1"/>
    <col min="6168" max="6401" width="7" style="82"/>
    <col min="6402" max="6402" width="17.25" style="82" customWidth="1"/>
    <col min="6403" max="6403" width="11.375" style="82" bestFit="1" customWidth="1"/>
    <col min="6404" max="6406" width="15.875" style="82" bestFit="1" customWidth="1"/>
    <col min="6407" max="6408" width="12.125" style="82" customWidth="1"/>
    <col min="6409" max="6409" width="15.875" style="82" bestFit="1" customWidth="1"/>
    <col min="6410" max="6410" width="6.5" style="82" customWidth="1"/>
    <col min="6411" max="6411" width="8.625" style="82" bestFit="1" customWidth="1"/>
    <col min="6412" max="6412" width="14.375" style="82" bestFit="1" customWidth="1"/>
    <col min="6413" max="6415" width="15.875" style="82" bestFit="1" customWidth="1"/>
    <col min="6416" max="6416" width="19.375" style="82" customWidth="1"/>
    <col min="6417" max="6417" width="73.375" style="82" customWidth="1"/>
    <col min="6418" max="6419" width="17.75" style="82" customWidth="1"/>
    <col min="6420" max="6421" width="12.125" style="82" customWidth="1"/>
    <col min="6422" max="6422" width="17.75" style="82" customWidth="1"/>
    <col min="6423" max="6423" width="12.125" style="82" customWidth="1"/>
    <col min="6424" max="6657" width="7" style="82"/>
    <col min="6658" max="6658" width="17.25" style="82" customWidth="1"/>
    <col min="6659" max="6659" width="11.375" style="82" bestFit="1" customWidth="1"/>
    <col min="6660" max="6662" width="15.875" style="82" bestFit="1" customWidth="1"/>
    <col min="6663" max="6664" width="12.125" style="82" customWidth="1"/>
    <col min="6665" max="6665" width="15.875" style="82" bestFit="1" customWidth="1"/>
    <col min="6666" max="6666" width="6.5" style="82" customWidth="1"/>
    <col min="6667" max="6667" width="8.625" style="82" bestFit="1" customWidth="1"/>
    <col min="6668" max="6668" width="14.375" style="82" bestFit="1" customWidth="1"/>
    <col min="6669" max="6671" width="15.875" style="82" bestFit="1" customWidth="1"/>
    <col min="6672" max="6672" width="19.375" style="82" customWidth="1"/>
    <col min="6673" max="6673" width="73.375" style="82" customWidth="1"/>
    <col min="6674" max="6675" width="17.75" style="82" customWidth="1"/>
    <col min="6676" max="6677" width="12.125" style="82" customWidth="1"/>
    <col min="6678" max="6678" width="17.75" style="82" customWidth="1"/>
    <col min="6679" max="6679" width="12.125" style="82" customWidth="1"/>
    <col min="6680" max="6913" width="7" style="82"/>
    <col min="6914" max="6914" width="17.25" style="82" customWidth="1"/>
    <col min="6915" max="6915" width="11.375" style="82" bestFit="1" customWidth="1"/>
    <col min="6916" max="6918" width="15.875" style="82" bestFit="1" customWidth="1"/>
    <col min="6919" max="6920" width="12.125" style="82" customWidth="1"/>
    <col min="6921" max="6921" width="15.875" style="82" bestFit="1" customWidth="1"/>
    <col min="6922" max="6922" width="6.5" style="82" customWidth="1"/>
    <col min="6923" max="6923" width="8.625" style="82" bestFit="1" customWidth="1"/>
    <col min="6924" max="6924" width="14.375" style="82" bestFit="1" customWidth="1"/>
    <col min="6925" max="6927" width="15.875" style="82" bestFit="1" customWidth="1"/>
    <col min="6928" max="6928" width="19.375" style="82" customWidth="1"/>
    <col min="6929" max="6929" width="73.375" style="82" customWidth="1"/>
    <col min="6930" max="6931" width="17.75" style="82" customWidth="1"/>
    <col min="6932" max="6933" width="12.125" style="82" customWidth="1"/>
    <col min="6934" max="6934" width="17.75" style="82" customWidth="1"/>
    <col min="6935" max="6935" width="12.125" style="82" customWidth="1"/>
    <col min="6936" max="7169" width="7" style="82"/>
    <col min="7170" max="7170" width="17.25" style="82" customWidth="1"/>
    <col min="7171" max="7171" width="11.375" style="82" bestFit="1" customWidth="1"/>
    <col min="7172" max="7174" width="15.875" style="82" bestFit="1" customWidth="1"/>
    <col min="7175" max="7176" width="12.125" style="82" customWidth="1"/>
    <col min="7177" max="7177" width="15.875" style="82" bestFit="1" customWidth="1"/>
    <col min="7178" max="7178" width="6.5" style="82" customWidth="1"/>
    <col min="7179" max="7179" width="8.625" style="82" bestFit="1" customWidth="1"/>
    <col min="7180" max="7180" width="14.375" style="82" bestFit="1" customWidth="1"/>
    <col min="7181" max="7183" width="15.875" style="82" bestFit="1" customWidth="1"/>
    <col min="7184" max="7184" width="19.375" style="82" customWidth="1"/>
    <col min="7185" max="7185" width="73.375" style="82" customWidth="1"/>
    <col min="7186" max="7187" width="17.75" style="82" customWidth="1"/>
    <col min="7188" max="7189" width="12.125" style="82" customWidth="1"/>
    <col min="7190" max="7190" width="17.75" style="82" customWidth="1"/>
    <col min="7191" max="7191" width="12.125" style="82" customWidth="1"/>
    <col min="7192" max="7425" width="7" style="82"/>
    <col min="7426" max="7426" width="17.25" style="82" customWidth="1"/>
    <col min="7427" max="7427" width="11.375" style="82" bestFit="1" customWidth="1"/>
    <col min="7428" max="7430" width="15.875" style="82" bestFit="1" customWidth="1"/>
    <col min="7431" max="7432" width="12.125" style="82" customWidth="1"/>
    <col min="7433" max="7433" width="15.875" style="82" bestFit="1" customWidth="1"/>
    <col min="7434" max="7434" width="6.5" style="82" customWidth="1"/>
    <col min="7435" max="7435" width="8.625" style="82" bestFit="1" customWidth="1"/>
    <col min="7436" max="7436" width="14.375" style="82" bestFit="1" customWidth="1"/>
    <col min="7437" max="7439" width="15.875" style="82" bestFit="1" customWidth="1"/>
    <col min="7440" max="7440" width="19.375" style="82" customWidth="1"/>
    <col min="7441" max="7441" width="73.375" style="82" customWidth="1"/>
    <col min="7442" max="7443" width="17.75" style="82" customWidth="1"/>
    <col min="7444" max="7445" width="12.125" style="82" customWidth="1"/>
    <col min="7446" max="7446" width="17.75" style="82" customWidth="1"/>
    <col min="7447" max="7447" width="12.125" style="82" customWidth="1"/>
    <col min="7448" max="7681" width="7" style="82"/>
    <col min="7682" max="7682" width="17.25" style="82" customWidth="1"/>
    <col min="7683" max="7683" width="11.375" style="82" bestFit="1" customWidth="1"/>
    <col min="7684" max="7686" width="15.875" style="82" bestFit="1" customWidth="1"/>
    <col min="7687" max="7688" width="12.125" style="82" customWidth="1"/>
    <col min="7689" max="7689" width="15.875" style="82" bestFit="1" customWidth="1"/>
    <col min="7690" max="7690" width="6.5" style="82" customWidth="1"/>
    <col min="7691" max="7691" width="8.625" style="82" bestFit="1" customWidth="1"/>
    <col min="7692" max="7692" width="14.375" style="82" bestFit="1" customWidth="1"/>
    <col min="7693" max="7695" width="15.875" style="82" bestFit="1" customWidth="1"/>
    <col min="7696" max="7696" width="19.375" style="82" customWidth="1"/>
    <col min="7697" max="7697" width="73.375" style="82" customWidth="1"/>
    <col min="7698" max="7699" width="17.75" style="82" customWidth="1"/>
    <col min="7700" max="7701" width="12.125" style="82" customWidth="1"/>
    <col min="7702" max="7702" width="17.75" style="82" customWidth="1"/>
    <col min="7703" max="7703" width="12.125" style="82" customWidth="1"/>
    <col min="7704" max="7937" width="7" style="82"/>
    <col min="7938" max="7938" width="17.25" style="82" customWidth="1"/>
    <col min="7939" max="7939" width="11.375" style="82" bestFit="1" customWidth="1"/>
    <col min="7940" max="7942" width="15.875" style="82" bestFit="1" customWidth="1"/>
    <col min="7943" max="7944" width="12.125" style="82" customWidth="1"/>
    <col min="7945" max="7945" width="15.875" style="82" bestFit="1" customWidth="1"/>
    <col min="7946" max="7946" width="6.5" style="82" customWidth="1"/>
    <col min="7947" max="7947" width="8.625" style="82" bestFit="1" customWidth="1"/>
    <col min="7948" max="7948" width="14.375" style="82" bestFit="1" customWidth="1"/>
    <col min="7949" max="7951" width="15.875" style="82" bestFit="1" customWidth="1"/>
    <col min="7952" max="7952" width="19.375" style="82" customWidth="1"/>
    <col min="7953" max="7953" width="73.375" style="82" customWidth="1"/>
    <col min="7954" max="7955" width="17.75" style="82" customWidth="1"/>
    <col min="7956" max="7957" width="12.125" style="82" customWidth="1"/>
    <col min="7958" max="7958" width="17.75" style="82" customWidth="1"/>
    <col min="7959" max="7959" width="12.125" style="82" customWidth="1"/>
    <col min="7960" max="8193" width="7" style="82"/>
    <col min="8194" max="8194" width="17.25" style="82" customWidth="1"/>
    <col min="8195" max="8195" width="11.375" style="82" bestFit="1" customWidth="1"/>
    <col min="8196" max="8198" width="15.875" style="82" bestFit="1" customWidth="1"/>
    <col min="8199" max="8200" width="12.125" style="82" customWidth="1"/>
    <col min="8201" max="8201" width="15.875" style="82" bestFit="1" customWidth="1"/>
    <col min="8202" max="8202" width="6.5" style="82" customWidth="1"/>
    <col min="8203" max="8203" width="8.625" style="82" bestFit="1" customWidth="1"/>
    <col min="8204" max="8204" width="14.375" style="82" bestFit="1" customWidth="1"/>
    <col min="8205" max="8207" width="15.875" style="82" bestFit="1" customWidth="1"/>
    <col min="8208" max="8208" width="19.375" style="82" customWidth="1"/>
    <col min="8209" max="8209" width="73.375" style="82" customWidth="1"/>
    <col min="8210" max="8211" width="17.75" style="82" customWidth="1"/>
    <col min="8212" max="8213" width="12.125" style="82" customWidth="1"/>
    <col min="8214" max="8214" width="17.75" style="82" customWidth="1"/>
    <col min="8215" max="8215" width="12.125" style="82" customWidth="1"/>
    <col min="8216" max="8449" width="7" style="82"/>
    <col min="8450" max="8450" width="17.25" style="82" customWidth="1"/>
    <col min="8451" max="8451" width="11.375" style="82" bestFit="1" customWidth="1"/>
    <col min="8452" max="8454" width="15.875" style="82" bestFit="1" customWidth="1"/>
    <col min="8455" max="8456" width="12.125" style="82" customWidth="1"/>
    <col min="8457" max="8457" width="15.875" style="82" bestFit="1" customWidth="1"/>
    <col min="8458" max="8458" width="6.5" style="82" customWidth="1"/>
    <col min="8459" max="8459" width="8.625" style="82" bestFit="1" customWidth="1"/>
    <col min="8460" max="8460" width="14.375" style="82" bestFit="1" customWidth="1"/>
    <col min="8461" max="8463" width="15.875" style="82" bestFit="1" customWidth="1"/>
    <col min="8464" max="8464" width="19.375" style="82" customWidth="1"/>
    <col min="8465" max="8465" width="73.375" style="82" customWidth="1"/>
    <col min="8466" max="8467" width="17.75" style="82" customWidth="1"/>
    <col min="8468" max="8469" width="12.125" style="82" customWidth="1"/>
    <col min="8470" max="8470" width="17.75" style="82" customWidth="1"/>
    <col min="8471" max="8471" width="12.125" style="82" customWidth="1"/>
    <col min="8472" max="8705" width="7" style="82"/>
    <col min="8706" max="8706" width="17.25" style="82" customWidth="1"/>
    <col min="8707" max="8707" width="11.375" style="82" bestFit="1" customWidth="1"/>
    <col min="8708" max="8710" width="15.875" style="82" bestFit="1" customWidth="1"/>
    <col min="8711" max="8712" width="12.125" style="82" customWidth="1"/>
    <col min="8713" max="8713" width="15.875" style="82" bestFit="1" customWidth="1"/>
    <col min="8714" max="8714" width="6.5" style="82" customWidth="1"/>
    <col min="8715" max="8715" width="8.625" style="82" bestFit="1" customWidth="1"/>
    <col min="8716" max="8716" width="14.375" style="82" bestFit="1" customWidth="1"/>
    <col min="8717" max="8719" width="15.875" style="82" bestFit="1" customWidth="1"/>
    <col min="8720" max="8720" width="19.375" style="82" customWidth="1"/>
    <col min="8721" max="8721" width="73.375" style="82" customWidth="1"/>
    <col min="8722" max="8723" width="17.75" style="82" customWidth="1"/>
    <col min="8724" max="8725" width="12.125" style="82" customWidth="1"/>
    <col min="8726" max="8726" width="17.75" style="82" customWidth="1"/>
    <col min="8727" max="8727" width="12.125" style="82" customWidth="1"/>
    <col min="8728" max="8961" width="7" style="82"/>
    <col min="8962" max="8962" width="17.25" style="82" customWidth="1"/>
    <col min="8963" max="8963" width="11.375" style="82" bestFit="1" customWidth="1"/>
    <col min="8964" max="8966" width="15.875" style="82" bestFit="1" customWidth="1"/>
    <col min="8967" max="8968" width="12.125" style="82" customWidth="1"/>
    <col min="8969" max="8969" width="15.875" style="82" bestFit="1" customWidth="1"/>
    <col min="8970" max="8970" width="6.5" style="82" customWidth="1"/>
    <col min="8971" max="8971" width="8.625" style="82" bestFit="1" customWidth="1"/>
    <col min="8972" max="8972" width="14.375" style="82" bestFit="1" customWidth="1"/>
    <col min="8973" max="8975" width="15.875" style="82" bestFit="1" customWidth="1"/>
    <col min="8976" max="8976" width="19.375" style="82" customWidth="1"/>
    <col min="8977" max="8977" width="73.375" style="82" customWidth="1"/>
    <col min="8978" max="8979" width="17.75" style="82" customWidth="1"/>
    <col min="8980" max="8981" width="12.125" style="82" customWidth="1"/>
    <col min="8982" max="8982" width="17.75" style="82" customWidth="1"/>
    <col min="8983" max="8983" width="12.125" style="82" customWidth="1"/>
    <col min="8984" max="9217" width="7" style="82"/>
    <col min="9218" max="9218" width="17.25" style="82" customWidth="1"/>
    <col min="9219" max="9219" width="11.375" style="82" bestFit="1" customWidth="1"/>
    <col min="9220" max="9222" width="15.875" style="82" bestFit="1" customWidth="1"/>
    <col min="9223" max="9224" width="12.125" style="82" customWidth="1"/>
    <col min="9225" max="9225" width="15.875" style="82" bestFit="1" customWidth="1"/>
    <col min="9226" max="9226" width="6.5" style="82" customWidth="1"/>
    <col min="9227" max="9227" width="8.625" style="82" bestFit="1" customWidth="1"/>
    <col min="9228" max="9228" width="14.375" style="82" bestFit="1" customWidth="1"/>
    <col min="9229" max="9231" width="15.875" style="82" bestFit="1" customWidth="1"/>
    <col min="9232" max="9232" width="19.375" style="82" customWidth="1"/>
    <col min="9233" max="9233" width="73.375" style="82" customWidth="1"/>
    <col min="9234" max="9235" width="17.75" style="82" customWidth="1"/>
    <col min="9236" max="9237" width="12.125" style="82" customWidth="1"/>
    <col min="9238" max="9238" width="17.75" style="82" customWidth="1"/>
    <col min="9239" max="9239" width="12.125" style="82" customWidth="1"/>
    <col min="9240" max="9473" width="7" style="82"/>
    <col min="9474" max="9474" width="17.25" style="82" customWidth="1"/>
    <col min="9475" max="9475" width="11.375" style="82" bestFit="1" customWidth="1"/>
    <col min="9476" max="9478" width="15.875" style="82" bestFit="1" customWidth="1"/>
    <col min="9479" max="9480" width="12.125" style="82" customWidth="1"/>
    <col min="9481" max="9481" width="15.875" style="82" bestFit="1" customWidth="1"/>
    <col min="9482" max="9482" width="6.5" style="82" customWidth="1"/>
    <col min="9483" max="9483" width="8.625" style="82" bestFit="1" customWidth="1"/>
    <col min="9484" max="9484" width="14.375" style="82" bestFit="1" customWidth="1"/>
    <col min="9485" max="9487" width="15.875" style="82" bestFit="1" customWidth="1"/>
    <col min="9488" max="9488" width="19.375" style="82" customWidth="1"/>
    <col min="9489" max="9489" width="73.375" style="82" customWidth="1"/>
    <col min="9490" max="9491" width="17.75" style="82" customWidth="1"/>
    <col min="9492" max="9493" width="12.125" style="82" customWidth="1"/>
    <col min="9494" max="9494" width="17.75" style="82" customWidth="1"/>
    <col min="9495" max="9495" width="12.125" style="82" customWidth="1"/>
    <col min="9496" max="9729" width="7" style="82"/>
    <col min="9730" max="9730" width="17.25" style="82" customWidth="1"/>
    <col min="9731" max="9731" width="11.375" style="82" bestFit="1" customWidth="1"/>
    <col min="9732" max="9734" width="15.875" style="82" bestFit="1" customWidth="1"/>
    <col min="9735" max="9736" width="12.125" style="82" customWidth="1"/>
    <col min="9737" max="9737" width="15.875" style="82" bestFit="1" customWidth="1"/>
    <col min="9738" max="9738" width="6.5" style="82" customWidth="1"/>
    <col min="9739" max="9739" width="8.625" style="82" bestFit="1" customWidth="1"/>
    <col min="9740" max="9740" width="14.375" style="82" bestFit="1" customWidth="1"/>
    <col min="9741" max="9743" width="15.875" style="82" bestFit="1" customWidth="1"/>
    <col min="9744" max="9744" width="19.375" style="82" customWidth="1"/>
    <col min="9745" max="9745" width="73.375" style="82" customWidth="1"/>
    <col min="9746" max="9747" width="17.75" style="82" customWidth="1"/>
    <col min="9748" max="9749" width="12.125" style="82" customWidth="1"/>
    <col min="9750" max="9750" width="17.75" style="82" customWidth="1"/>
    <col min="9751" max="9751" width="12.125" style="82" customWidth="1"/>
    <col min="9752" max="9985" width="7" style="82"/>
    <col min="9986" max="9986" width="17.25" style="82" customWidth="1"/>
    <col min="9987" max="9987" width="11.375" style="82" bestFit="1" customWidth="1"/>
    <col min="9988" max="9990" width="15.875" style="82" bestFit="1" customWidth="1"/>
    <col min="9991" max="9992" width="12.125" style="82" customWidth="1"/>
    <col min="9993" max="9993" width="15.875" style="82" bestFit="1" customWidth="1"/>
    <col min="9994" max="9994" width="6.5" style="82" customWidth="1"/>
    <col min="9995" max="9995" width="8.625" style="82" bestFit="1" customWidth="1"/>
    <col min="9996" max="9996" width="14.375" style="82" bestFit="1" customWidth="1"/>
    <col min="9997" max="9999" width="15.875" style="82" bestFit="1" customWidth="1"/>
    <col min="10000" max="10000" width="19.375" style="82" customWidth="1"/>
    <col min="10001" max="10001" width="73.375" style="82" customWidth="1"/>
    <col min="10002" max="10003" width="17.75" style="82" customWidth="1"/>
    <col min="10004" max="10005" width="12.125" style="82" customWidth="1"/>
    <col min="10006" max="10006" width="17.75" style="82" customWidth="1"/>
    <col min="10007" max="10007" width="12.125" style="82" customWidth="1"/>
    <col min="10008" max="10241" width="7" style="82"/>
    <col min="10242" max="10242" width="17.25" style="82" customWidth="1"/>
    <col min="10243" max="10243" width="11.375" style="82" bestFit="1" customWidth="1"/>
    <col min="10244" max="10246" width="15.875" style="82" bestFit="1" customWidth="1"/>
    <col min="10247" max="10248" width="12.125" style="82" customWidth="1"/>
    <col min="10249" max="10249" width="15.875" style="82" bestFit="1" customWidth="1"/>
    <col min="10250" max="10250" width="6.5" style="82" customWidth="1"/>
    <col min="10251" max="10251" width="8.625" style="82" bestFit="1" customWidth="1"/>
    <col min="10252" max="10252" width="14.375" style="82" bestFit="1" customWidth="1"/>
    <col min="10253" max="10255" width="15.875" style="82" bestFit="1" customWidth="1"/>
    <col min="10256" max="10256" width="19.375" style="82" customWidth="1"/>
    <col min="10257" max="10257" width="73.375" style="82" customWidth="1"/>
    <col min="10258" max="10259" width="17.75" style="82" customWidth="1"/>
    <col min="10260" max="10261" width="12.125" style="82" customWidth="1"/>
    <col min="10262" max="10262" width="17.75" style="82" customWidth="1"/>
    <col min="10263" max="10263" width="12.125" style="82" customWidth="1"/>
    <col min="10264" max="10497" width="7" style="82"/>
    <col min="10498" max="10498" width="17.25" style="82" customWidth="1"/>
    <col min="10499" max="10499" width="11.375" style="82" bestFit="1" customWidth="1"/>
    <col min="10500" max="10502" width="15.875" style="82" bestFit="1" customWidth="1"/>
    <col min="10503" max="10504" width="12.125" style="82" customWidth="1"/>
    <col min="10505" max="10505" width="15.875" style="82" bestFit="1" customWidth="1"/>
    <col min="10506" max="10506" width="6.5" style="82" customWidth="1"/>
    <col min="10507" max="10507" width="8.625" style="82" bestFit="1" customWidth="1"/>
    <col min="10508" max="10508" width="14.375" style="82" bestFit="1" customWidth="1"/>
    <col min="10509" max="10511" width="15.875" style="82" bestFit="1" customWidth="1"/>
    <col min="10512" max="10512" width="19.375" style="82" customWidth="1"/>
    <col min="10513" max="10513" width="73.375" style="82" customWidth="1"/>
    <col min="10514" max="10515" width="17.75" style="82" customWidth="1"/>
    <col min="10516" max="10517" width="12.125" style="82" customWidth="1"/>
    <col min="10518" max="10518" width="17.75" style="82" customWidth="1"/>
    <col min="10519" max="10519" width="12.125" style="82" customWidth="1"/>
    <col min="10520" max="10753" width="7" style="82"/>
    <col min="10754" max="10754" width="17.25" style="82" customWidth="1"/>
    <col min="10755" max="10755" width="11.375" style="82" bestFit="1" customWidth="1"/>
    <col min="10756" max="10758" width="15.875" style="82" bestFit="1" customWidth="1"/>
    <col min="10759" max="10760" width="12.125" style="82" customWidth="1"/>
    <col min="10761" max="10761" width="15.875" style="82" bestFit="1" customWidth="1"/>
    <col min="10762" max="10762" width="6.5" style="82" customWidth="1"/>
    <col min="10763" max="10763" width="8.625" style="82" bestFit="1" customWidth="1"/>
    <col min="10764" max="10764" width="14.375" style="82" bestFit="1" customWidth="1"/>
    <col min="10765" max="10767" width="15.875" style="82" bestFit="1" customWidth="1"/>
    <col min="10768" max="10768" width="19.375" style="82" customWidth="1"/>
    <col min="10769" max="10769" width="73.375" style="82" customWidth="1"/>
    <col min="10770" max="10771" width="17.75" style="82" customWidth="1"/>
    <col min="10772" max="10773" width="12.125" style="82" customWidth="1"/>
    <col min="10774" max="10774" width="17.75" style="82" customWidth="1"/>
    <col min="10775" max="10775" width="12.125" style="82" customWidth="1"/>
    <col min="10776" max="11009" width="7" style="82"/>
    <col min="11010" max="11010" width="17.25" style="82" customWidth="1"/>
    <col min="11011" max="11011" width="11.375" style="82" bestFit="1" customWidth="1"/>
    <col min="11012" max="11014" width="15.875" style="82" bestFit="1" customWidth="1"/>
    <col min="11015" max="11016" width="12.125" style="82" customWidth="1"/>
    <col min="11017" max="11017" width="15.875" style="82" bestFit="1" customWidth="1"/>
    <col min="11018" max="11018" width="6.5" style="82" customWidth="1"/>
    <col min="11019" max="11019" width="8.625" style="82" bestFit="1" customWidth="1"/>
    <col min="11020" max="11020" width="14.375" style="82" bestFit="1" customWidth="1"/>
    <col min="11021" max="11023" width="15.875" style="82" bestFit="1" customWidth="1"/>
    <col min="11024" max="11024" width="19.375" style="82" customWidth="1"/>
    <col min="11025" max="11025" width="73.375" style="82" customWidth="1"/>
    <col min="11026" max="11027" width="17.75" style="82" customWidth="1"/>
    <col min="11028" max="11029" width="12.125" style="82" customWidth="1"/>
    <col min="11030" max="11030" width="17.75" style="82" customWidth="1"/>
    <col min="11031" max="11031" width="12.125" style="82" customWidth="1"/>
    <col min="11032" max="11265" width="7" style="82"/>
    <col min="11266" max="11266" width="17.25" style="82" customWidth="1"/>
    <col min="11267" max="11267" width="11.375" style="82" bestFit="1" customWidth="1"/>
    <col min="11268" max="11270" width="15.875" style="82" bestFit="1" customWidth="1"/>
    <col min="11271" max="11272" width="12.125" style="82" customWidth="1"/>
    <col min="11273" max="11273" width="15.875" style="82" bestFit="1" customWidth="1"/>
    <col min="11274" max="11274" width="6.5" style="82" customWidth="1"/>
    <col min="11275" max="11275" width="8.625" style="82" bestFit="1" customWidth="1"/>
    <col min="11276" max="11276" width="14.375" style="82" bestFit="1" customWidth="1"/>
    <col min="11277" max="11279" width="15.875" style="82" bestFit="1" customWidth="1"/>
    <col min="11280" max="11280" width="19.375" style="82" customWidth="1"/>
    <col min="11281" max="11281" width="73.375" style="82" customWidth="1"/>
    <col min="11282" max="11283" width="17.75" style="82" customWidth="1"/>
    <col min="11284" max="11285" width="12.125" style="82" customWidth="1"/>
    <col min="11286" max="11286" width="17.75" style="82" customWidth="1"/>
    <col min="11287" max="11287" width="12.125" style="82" customWidth="1"/>
    <col min="11288" max="11521" width="7" style="82"/>
    <col min="11522" max="11522" width="17.25" style="82" customWidth="1"/>
    <col min="11523" max="11523" width="11.375" style="82" bestFit="1" customWidth="1"/>
    <col min="11524" max="11526" width="15.875" style="82" bestFit="1" customWidth="1"/>
    <col min="11527" max="11528" width="12.125" style="82" customWidth="1"/>
    <col min="11529" max="11529" width="15.875" style="82" bestFit="1" customWidth="1"/>
    <col min="11530" max="11530" width="6.5" style="82" customWidth="1"/>
    <col min="11531" max="11531" width="8.625" style="82" bestFit="1" customWidth="1"/>
    <col min="11532" max="11532" width="14.375" style="82" bestFit="1" customWidth="1"/>
    <col min="11533" max="11535" width="15.875" style="82" bestFit="1" customWidth="1"/>
    <col min="11536" max="11536" width="19.375" style="82" customWidth="1"/>
    <col min="11537" max="11537" width="73.375" style="82" customWidth="1"/>
    <col min="11538" max="11539" width="17.75" style="82" customWidth="1"/>
    <col min="11540" max="11541" width="12.125" style="82" customWidth="1"/>
    <col min="11542" max="11542" width="17.75" style="82" customWidth="1"/>
    <col min="11543" max="11543" width="12.125" style="82" customWidth="1"/>
    <col min="11544" max="11777" width="7" style="82"/>
    <col min="11778" max="11778" width="17.25" style="82" customWidth="1"/>
    <col min="11779" max="11779" width="11.375" style="82" bestFit="1" customWidth="1"/>
    <col min="11780" max="11782" width="15.875" style="82" bestFit="1" customWidth="1"/>
    <col min="11783" max="11784" width="12.125" style="82" customWidth="1"/>
    <col min="11785" max="11785" width="15.875" style="82" bestFit="1" customWidth="1"/>
    <col min="11786" max="11786" width="6.5" style="82" customWidth="1"/>
    <col min="11787" max="11787" width="8.625" style="82" bestFit="1" customWidth="1"/>
    <col min="11788" max="11788" width="14.375" style="82" bestFit="1" customWidth="1"/>
    <col min="11789" max="11791" width="15.875" style="82" bestFit="1" customWidth="1"/>
    <col min="11792" max="11792" width="19.375" style="82" customWidth="1"/>
    <col min="11793" max="11793" width="73.375" style="82" customWidth="1"/>
    <col min="11794" max="11795" width="17.75" style="82" customWidth="1"/>
    <col min="11796" max="11797" width="12.125" style="82" customWidth="1"/>
    <col min="11798" max="11798" width="17.75" style="82" customWidth="1"/>
    <col min="11799" max="11799" width="12.125" style="82" customWidth="1"/>
    <col min="11800" max="12033" width="7" style="82"/>
    <col min="12034" max="12034" width="17.25" style="82" customWidth="1"/>
    <col min="12035" max="12035" width="11.375" style="82" bestFit="1" customWidth="1"/>
    <col min="12036" max="12038" width="15.875" style="82" bestFit="1" customWidth="1"/>
    <col min="12039" max="12040" width="12.125" style="82" customWidth="1"/>
    <col min="12041" max="12041" width="15.875" style="82" bestFit="1" customWidth="1"/>
    <col min="12042" max="12042" width="6.5" style="82" customWidth="1"/>
    <col min="12043" max="12043" width="8.625" style="82" bestFit="1" customWidth="1"/>
    <col min="12044" max="12044" width="14.375" style="82" bestFit="1" customWidth="1"/>
    <col min="12045" max="12047" width="15.875" style="82" bestFit="1" customWidth="1"/>
    <col min="12048" max="12048" width="19.375" style="82" customWidth="1"/>
    <col min="12049" max="12049" width="73.375" style="82" customWidth="1"/>
    <col min="12050" max="12051" width="17.75" style="82" customWidth="1"/>
    <col min="12052" max="12053" width="12.125" style="82" customWidth="1"/>
    <col min="12054" max="12054" width="17.75" style="82" customWidth="1"/>
    <col min="12055" max="12055" width="12.125" style="82" customWidth="1"/>
    <col min="12056" max="12289" width="7" style="82"/>
    <col min="12290" max="12290" width="17.25" style="82" customWidth="1"/>
    <col min="12291" max="12291" width="11.375" style="82" bestFit="1" customWidth="1"/>
    <col min="12292" max="12294" width="15.875" style="82" bestFit="1" customWidth="1"/>
    <col min="12295" max="12296" width="12.125" style="82" customWidth="1"/>
    <col min="12297" max="12297" width="15.875" style="82" bestFit="1" customWidth="1"/>
    <col min="12298" max="12298" width="6.5" style="82" customWidth="1"/>
    <col min="12299" max="12299" width="8.625" style="82" bestFit="1" customWidth="1"/>
    <col min="12300" max="12300" width="14.375" style="82" bestFit="1" customWidth="1"/>
    <col min="12301" max="12303" width="15.875" style="82" bestFit="1" customWidth="1"/>
    <col min="12304" max="12304" width="19.375" style="82" customWidth="1"/>
    <col min="12305" max="12305" width="73.375" style="82" customWidth="1"/>
    <col min="12306" max="12307" width="17.75" style="82" customWidth="1"/>
    <col min="12308" max="12309" width="12.125" style="82" customWidth="1"/>
    <col min="12310" max="12310" width="17.75" style="82" customWidth="1"/>
    <col min="12311" max="12311" width="12.125" style="82" customWidth="1"/>
    <col min="12312" max="12545" width="7" style="82"/>
    <col min="12546" max="12546" width="17.25" style="82" customWidth="1"/>
    <col min="12547" max="12547" width="11.375" style="82" bestFit="1" customWidth="1"/>
    <col min="12548" max="12550" width="15.875" style="82" bestFit="1" customWidth="1"/>
    <col min="12551" max="12552" width="12.125" style="82" customWidth="1"/>
    <col min="12553" max="12553" width="15.875" style="82" bestFit="1" customWidth="1"/>
    <col min="12554" max="12554" width="6.5" style="82" customWidth="1"/>
    <col min="12555" max="12555" width="8.625" style="82" bestFit="1" customWidth="1"/>
    <col min="12556" max="12556" width="14.375" style="82" bestFit="1" customWidth="1"/>
    <col min="12557" max="12559" width="15.875" style="82" bestFit="1" customWidth="1"/>
    <col min="12560" max="12560" width="19.375" style="82" customWidth="1"/>
    <col min="12561" max="12561" width="73.375" style="82" customWidth="1"/>
    <col min="12562" max="12563" width="17.75" style="82" customWidth="1"/>
    <col min="12564" max="12565" width="12.125" style="82" customWidth="1"/>
    <col min="12566" max="12566" width="17.75" style="82" customWidth="1"/>
    <col min="12567" max="12567" width="12.125" style="82" customWidth="1"/>
    <col min="12568" max="12801" width="7" style="82"/>
    <col min="12802" max="12802" width="17.25" style="82" customWidth="1"/>
    <col min="12803" max="12803" width="11.375" style="82" bestFit="1" customWidth="1"/>
    <col min="12804" max="12806" width="15.875" style="82" bestFit="1" customWidth="1"/>
    <col min="12807" max="12808" width="12.125" style="82" customWidth="1"/>
    <col min="12809" max="12809" width="15.875" style="82" bestFit="1" customWidth="1"/>
    <col min="12810" max="12810" width="6.5" style="82" customWidth="1"/>
    <col min="12811" max="12811" width="8.625" style="82" bestFit="1" customWidth="1"/>
    <col min="12812" max="12812" width="14.375" style="82" bestFit="1" customWidth="1"/>
    <col min="12813" max="12815" width="15.875" style="82" bestFit="1" customWidth="1"/>
    <col min="12816" max="12816" width="19.375" style="82" customWidth="1"/>
    <col min="12817" max="12817" width="73.375" style="82" customWidth="1"/>
    <col min="12818" max="12819" width="17.75" style="82" customWidth="1"/>
    <col min="12820" max="12821" width="12.125" style="82" customWidth="1"/>
    <col min="12822" max="12822" width="17.75" style="82" customWidth="1"/>
    <col min="12823" max="12823" width="12.125" style="82" customWidth="1"/>
    <col min="12824" max="13057" width="7" style="82"/>
    <col min="13058" max="13058" width="17.25" style="82" customWidth="1"/>
    <col min="13059" max="13059" width="11.375" style="82" bestFit="1" customWidth="1"/>
    <col min="13060" max="13062" width="15.875" style="82" bestFit="1" customWidth="1"/>
    <col min="13063" max="13064" width="12.125" style="82" customWidth="1"/>
    <col min="13065" max="13065" width="15.875" style="82" bestFit="1" customWidth="1"/>
    <col min="13066" max="13066" width="6.5" style="82" customWidth="1"/>
    <col min="13067" max="13067" width="8.625" style="82" bestFit="1" customWidth="1"/>
    <col min="13068" max="13068" width="14.375" style="82" bestFit="1" customWidth="1"/>
    <col min="13069" max="13071" width="15.875" style="82" bestFit="1" customWidth="1"/>
    <col min="13072" max="13072" width="19.375" style="82" customWidth="1"/>
    <col min="13073" max="13073" width="73.375" style="82" customWidth="1"/>
    <col min="13074" max="13075" width="17.75" style="82" customWidth="1"/>
    <col min="13076" max="13077" width="12.125" style="82" customWidth="1"/>
    <col min="13078" max="13078" width="17.75" style="82" customWidth="1"/>
    <col min="13079" max="13079" width="12.125" style="82" customWidth="1"/>
    <col min="13080" max="13313" width="7" style="82"/>
    <col min="13314" max="13314" width="17.25" style="82" customWidth="1"/>
    <col min="13315" max="13315" width="11.375" style="82" bestFit="1" customWidth="1"/>
    <col min="13316" max="13318" width="15.875" style="82" bestFit="1" customWidth="1"/>
    <col min="13319" max="13320" width="12.125" style="82" customWidth="1"/>
    <col min="13321" max="13321" width="15.875" style="82" bestFit="1" customWidth="1"/>
    <col min="13322" max="13322" width="6.5" style="82" customWidth="1"/>
    <col min="13323" max="13323" width="8.625" style="82" bestFit="1" customWidth="1"/>
    <col min="13324" max="13324" width="14.375" style="82" bestFit="1" customWidth="1"/>
    <col min="13325" max="13327" width="15.875" style="82" bestFit="1" customWidth="1"/>
    <col min="13328" max="13328" width="19.375" style="82" customWidth="1"/>
    <col min="13329" max="13329" width="73.375" style="82" customWidth="1"/>
    <col min="13330" max="13331" width="17.75" style="82" customWidth="1"/>
    <col min="13332" max="13333" width="12.125" style="82" customWidth="1"/>
    <col min="13334" max="13334" width="17.75" style="82" customWidth="1"/>
    <col min="13335" max="13335" width="12.125" style="82" customWidth="1"/>
    <col min="13336" max="13569" width="7" style="82"/>
    <col min="13570" max="13570" width="17.25" style="82" customWidth="1"/>
    <col min="13571" max="13571" width="11.375" style="82" bestFit="1" customWidth="1"/>
    <col min="13572" max="13574" width="15.875" style="82" bestFit="1" customWidth="1"/>
    <col min="13575" max="13576" width="12.125" style="82" customWidth="1"/>
    <col min="13577" max="13577" width="15.875" style="82" bestFit="1" customWidth="1"/>
    <col min="13578" max="13578" width="6.5" style="82" customWidth="1"/>
    <col min="13579" max="13579" width="8.625" style="82" bestFit="1" customWidth="1"/>
    <col min="13580" max="13580" width="14.375" style="82" bestFit="1" customWidth="1"/>
    <col min="13581" max="13583" width="15.875" style="82" bestFit="1" customWidth="1"/>
    <col min="13584" max="13584" width="19.375" style="82" customWidth="1"/>
    <col min="13585" max="13585" width="73.375" style="82" customWidth="1"/>
    <col min="13586" max="13587" width="17.75" style="82" customWidth="1"/>
    <col min="13588" max="13589" width="12.125" style="82" customWidth="1"/>
    <col min="13590" max="13590" width="17.75" style="82" customWidth="1"/>
    <col min="13591" max="13591" width="12.125" style="82" customWidth="1"/>
    <col min="13592" max="13825" width="7" style="82"/>
    <col min="13826" max="13826" width="17.25" style="82" customWidth="1"/>
    <col min="13827" max="13827" width="11.375" style="82" bestFit="1" customWidth="1"/>
    <col min="13828" max="13830" width="15.875" style="82" bestFit="1" customWidth="1"/>
    <col min="13831" max="13832" width="12.125" style="82" customWidth="1"/>
    <col min="13833" max="13833" width="15.875" style="82" bestFit="1" customWidth="1"/>
    <col min="13834" max="13834" width="6.5" style="82" customWidth="1"/>
    <col min="13835" max="13835" width="8.625" style="82" bestFit="1" customWidth="1"/>
    <col min="13836" max="13836" width="14.375" style="82" bestFit="1" customWidth="1"/>
    <col min="13837" max="13839" width="15.875" style="82" bestFit="1" customWidth="1"/>
    <col min="13840" max="13840" width="19.375" style="82" customWidth="1"/>
    <col min="13841" max="13841" width="73.375" style="82" customWidth="1"/>
    <col min="13842" max="13843" width="17.75" style="82" customWidth="1"/>
    <col min="13844" max="13845" width="12.125" style="82" customWidth="1"/>
    <col min="13846" max="13846" width="17.75" style="82" customWidth="1"/>
    <col min="13847" max="13847" width="12.125" style="82" customWidth="1"/>
    <col min="13848" max="14081" width="7" style="82"/>
    <col min="14082" max="14082" width="17.25" style="82" customWidth="1"/>
    <col min="14083" max="14083" width="11.375" style="82" bestFit="1" customWidth="1"/>
    <col min="14084" max="14086" width="15.875" style="82" bestFit="1" customWidth="1"/>
    <col min="14087" max="14088" width="12.125" style="82" customWidth="1"/>
    <col min="14089" max="14089" width="15.875" style="82" bestFit="1" customWidth="1"/>
    <col min="14090" max="14090" width="6.5" style="82" customWidth="1"/>
    <col min="14091" max="14091" width="8.625" style="82" bestFit="1" customWidth="1"/>
    <col min="14092" max="14092" width="14.375" style="82" bestFit="1" customWidth="1"/>
    <col min="14093" max="14095" width="15.875" style="82" bestFit="1" customWidth="1"/>
    <col min="14096" max="14096" width="19.375" style="82" customWidth="1"/>
    <col min="14097" max="14097" width="73.375" style="82" customWidth="1"/>
    <col min="14098" max="14099" width="17.75" style="82" customWidth="1"/>
    <col min="14100" max="14101" width="12.125" style="82" customWidth="1"/>
    <col min="14102" max="14102" width="17.75" style="82" customWidth="1"/>
    <col min="14103" max="14103" width="12.125" style="82" customWidth="1"/>
    <col min="14104" max="14337" width="7" style="82"/>
    <col min="14338" max="14338" width="17.25" style="82" customWidth="1"/>
    <col min="14339" max="14339" width="11.375" style="82" bestFit="1" customWidth="1"/>
    <col min="14340" max="14342" width="15.875" style="82" bestFit="1" customWidth="1"/>
    <col min="14343" max="14344" width="12.125" style="82" customWidth="1"/>
    <col min="14345" max="14345" width="15.875" style="82" bestFit="1" customWidth="1"/>
    <col min="14346" max="14346" width="6.5" style="82" customWidth="1"/>
    <col min="14347" max="14347" width="8.625" style="82" bestFit="1" customWidth="1"/>
    <col min="14348" max="14348" width="14.375" style="82" bestFit="1" customWidth="1"/>
    <col min="14349" max="14351" width="15.875" style="82" bestFit="1" customWidth="1"/>
    <col min="14352" max="14352" width="19.375" style="82" customWidth="1"/>
    <col min="14353" max="14353" width="73.375" style="82" customWidth="1"/>
    <col min="14354" max="14355" width="17.75" style="82" customWidth="1"/>
    <col min="14356" max="14357" width="12.125" style="82" customWidth="1"/>
    <col min="14358" max="14358" width="17.75" style="82" customWidth="1"/>
    <col min="14359" max="14359" width="12.125" style="82" customWidth="1"/>
    <col min="14360" max="14593" width="7" style="82"/>
    <col min="14594" max="14594" width="17.25" style="82" customWidth="1"/>
    <col min="14595" max="14595" width="11.375" style="82" bestFit="1" customWidth="1"/>
    <col min="14596" max="14598" width="15.875" style="82" bestFit="1" customWidth="1"/>
    <col min="14599" max="14600" width="12.125" style="82" customWidth="1"/>
    <col min="14601" max="14601" width="15.875" style="82" bestFit="1" customWidth="1"/>
    <col min="14602" max="14602" width="6.5" style="82" customWidth="1"/>
    <col min="14603" max="14603" width="8.625" style="82" bestFit="1" customWidth="1"/>
    <col min="14604" max="14604" width="14.375" style="82" bestFit="1" customWidth="1"/>
    <col min="14605" max="14607" width="15.875" style="82" bestFit="1" customWidth="1"/>
    <col min="14608" max="14608" width="19.375" style="82" customWidth="1"/>
    <col min="14609" max="14609" width="73.375" style="82" customWidth="1"/>
    <col min="14610" max="14611" width="17.75" style="82" customWidth="1"/>
    <col min="14612" max="14613" width="12.125" style="82" customWidth="1"/>
    <col min="14614" max="14614" width="17.75" style="82" customWidth="1"/>
    <col min="14615" max="14615" width="12.125" style="82" customWidth="1"/>
    <col min="14616" max="14849" width="7" style="82"/>
    <col min="14850" max="14850" width="17.25" style="82" customWidth="1"/>
    <col min="14851" max="14851" width="11.375" style="82" bestFit="1" customWidth="1"/>
    <col min="14852" max="14854" width="15.875" style="82" bestFit="1" customWidth="1"/>
    <col min="14855" max="14856" width="12.125" style="82" customWidth="1"/>
    <col min="14857" max="14857" width="15.875" style="82" bestFit="1" customWidth="1"/>
    <col min="14858" max="14858" width="6.5" style="82" customWidth="1"/>
    <col min="14859" max="14859" width="8.625" style="82" bestFit="1" customWidth="1"/>
    <col min="14860" max="14860" width="14.375" style="82" bestFit="1" customWidth="1"/>
    <col min="14861" max="14863" width="15.875" style="82" bestFit="1" customWidth="1"/>
    <col min="14864" max="14864" width="19.375" style="82" customWidth="1"/>
    <col min="14865" max="14865" width="73.375" style="82" customWidth="1"/>
    <col min="14866" max="14867" width="17.75" style="82" customWidth="1"/>
    <col min="14868" max="14869" width="12.125" style="82" customWidth="1"/>
    <col min="14870" max="14870" width="17.75" style="82" customWidth="1"/>
    <col min="14871" max="14871" width="12.125" style="82" customWidth="1"/>
    <col min="14872" max="15105" width="7" style="82"/>
    <col min="15106" max="15106" width="17.25" style="82" customWidth="1"/>
    <col min="15107" max="15107" width="11.375" style="82" bestFit="1" customWidth="1"/>
    <col min="15108" max="15110" width="15.875" style="82" bestFit="1" customWidth="1"/>
    <col min="15111" max="15112" width="12.125" style="82" customWidth="1"/>
    <col min="15113" max="15113" width="15.875" style="82" bestFit="1" customWidth="1"/>
    <col min="15114" max="15114" width="6.5" style="82" customWidth="1"/>
    <col min="15115" max="15115" width="8.625" style="82" bestFit="1" customWidth="1"/>
    <col min="15116" max="15116" width="14.375" style="82" bestFit="1" customWidth="1"/>
    <col min="15117" max="15119" width="15.875" style="82" bestFit="1" customWidth="1"/>
    <col min="15120" max="15120" width="19.375" style="82" customWidth="1"/>
    <col min="15121" max="15121" width="73.375" style="82" customWidth="1"/>
    <col min="15122" max="15123" width="17.75" style="82" customWidth="1"/>
    <col min="15124" max="15125" width="12.125" style="82" customWidth="1"/>
    <col min="15126" max="15126" width="17.75" style="82" customWidth="1"/>
    <col min="15127" max="15127" width="12.125" style="82" customWidth="1"/>
    <col min="15128" max="15361" width="7" style="82"/>
    <col min="15362" max="15362" width="17.25" style="82" customWidth="1"/>
    <col min="15363" max="15363" width="11.375" style="82" bestFit="1" customWidth="1"/>
    <col min="15364" max="15366" width="15.875" style="82" bestFit="1" customWidth="1"/>
    <col min="15367" max="15368" width="12.125" style="82" customWidth="1"/>
    <col min="15369" max="15369" width="15.875" style="82" bestFit="1" customWidth="1"/>
    <col min="15370" max="15370" width="6.5" style="82" customWidth="1"/>
    <col min="15371" max="15371" width="8.625" style="82" bestFit="1" customWidth="1"/>
    <col min="15372" max="15372" width="14.375" style="82" bestFit="1" customWidth="1"/>
    <col min="15373" max="15375" width="15.875" style="82" bestFit="1" customWidth="1"/>
    <col min="15376" max="15376" width="19.375" style="82" customWidth="1"/>
    <col min="15377" max="15377" width="73.375" style="82" customWidth="1"/>
    <col min="15378" max="15379" width="17.75" style="82" customWidth="1"/>
    <col min="15380" max="15381" width="12.125" style="82" customWidth="1"/>
    <col min="15382" max="15382" width="17.75" style="82" customWidth="1"/>
    <col min="15383" max="15383" width="12.125" style="82" customWidth="1"/>
    <col min="15384" max="15617" width="7" style="82"/>
    <col min="15618" max="15618" width="17.25" style="82" customWidth="1"/>
    <col min="15619" max="15619" width="11.375" style="82" bestFit="1" customWidth="1"/>
    <col min="15620" max="15622" width="15.875" style="82" bestFit="1" customWidth="1"/>
    <col min="15623" max="15624" width="12.125" style="82" customWidth="1"/>
    <col min="15625" max="15625" width="15.875" style="82" bestFit="1" customWidth="1"/>
    <col min="15626" max="15626" width="6.5" style="82" customWidth="1"/>
    <col min="15627" max="15627" width="8.625" style="82" bestFit="1" customWidth="1"/>
    <col min="15628" max="15628" width="14.375" style="82" bestFit="1" customWidth="1"/>
    <col min="15629" max="15631" width="15.875" style="82" bestFit="1" customWidth="1"/>
    <col min="15632" max="15632" width="19.375" style="82" customWidth="1"/>
    <col min="15633" max="15633" width="73.375" style="82" customWidth="1"/>
    <col min="15634" max="15635" width="17.75" style="82" customWidth="1"/>
    <col min="15636" max="15637" width="12.125" style="82" customWidth="1"/>
    <col min="15638" max="15638" width="17.75" style="82" customWidth="1"/>
    <col min="15639" max="15639" width="12.125" style="82" customWidth="1"/>
    <col min="15640" max="15873" width="7" style="82"/>
    <col min="15874" max="15874" width="17.25" style="82" customWidth="1"/>
    <col min="15875" max="15875" width="11.375" style="82" bestFit="1" customWidth="1"/>
    <col min="15876" max="15878" width="15.875" style="82" bestFit="1" customWidth="1"/>
    <col min="15879" max="15880" width="12.125" style="82" customWidth="1"/>
    <col min="15881" max="15881" width="15.875" style="82" bestFit="1" customWidth="1"/>
    <col min="15882" max="15882" width="6.5" style="82" customWidth="1"/>
    <col min="15883" max="15883" width="8.625" style="82" bestFit="1" customWidth="1"/>
    <col min="15884" max="15884" width="14.375" style="82" bestFit="1" customWidth="1"/>
    <col min="15885" max="15887" width="15.875" style="82" bestFit="1" customWidth="1"/>
    <col min="15888" max="15888" width="19.375" style="82" customWidth="1"/>
    <col min="15889" max="15889" width="73.375" style="82" customWidth="1"/>
    <col min="15890" max="15891" width="17.75" style="82" customWidth="1"/>
    <col min="15892" max="15893" width="12.125" style="82" customWidth="1"/>
    <col min="15894" max="15894" width="17.75" style="82" customWidth="1"/>
    <col min="15895" max="15895" width="12.125" style="82" customWidth="1"/>
    <col min="15896" max="16129" width="7" style="82"/>
    <col min="16130" max="16130" width="17.25" style="82" customWidth="1"/>
    <col min="16131" max="16131" width="11.375" style="82" bestFit="1" customWidth="1"/>
    <col min="16132" max="16134" width="15.875" style="82" bestFit="1" customWidth="1"/>
    <col min="16135" max="16136" width="12.125" style="82" customWidth="1"/>
    <col min="16137" max="16137" width="15.875" style="82" bestFit="1" customWidth="1"/>
    <col min="16138" max="16138" width="6.5" style="82" customWidth="1"/>
    <col min="16139" max="16139" width="8.625" style="82" bestFit="1" customWidth="1"/>
    <col min="16140" max="16140" width="14.375" style="82" bestFit="1" customWidth="1"/>
    <col min="16141" max="16143" width="15.875" style="82" bestFit="1" customWidth="1"/>
    <col min="16144" max="16144" width="19.375" style="82" customWidth="1"/>
    <col min="16145" max="16145" width="73.375" style="82" customWidth="1"/>
    <col min="16146" max="16147" width="17.75" style="82" customWidth="1"/>
    <col min="16148" max="16149" width="12.125" style="82" customWidth="1"/>
    <col min="16150" max="16150" width="17.75" style="82" customWidth="1"/>
    <col min="16151" max="16151" width="12.125" style="82" customWidth="1"/>
    <col min="16152" max="16384" width="7" style="82"/>
  </cols>
  <sheetData>
    <row r="1" spans="1:22" ht="29.25" customHeight="1" x14ac:dyDescent="0.5">
      <c r="A1" s="78" t="s">
        <v>116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  <c r="P1" s="80"/>
      <c r="Q1" s="81"/>
      <c r="R1" s="82"/>
      <c r="S1" s="82"/>
      <c r="T1" s="82"/>
      <c r="U1" s="82"/>
      <c r="V1" s="82"/>
    </row>
    <row r="2" spans="1:22" ht="24.95" customHeight="1" x14ac:dyDescent="0.3">
      <c r="A2" s="83" t="s">
        <v>117</v>
      </c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4"/>
      <c r="Q2" s="85"/>
      <c r="R2" s="82"/>
      <c r="S2" s="82"/>
      <c r="T2" s="82"/>
      <c r="U2" s="82"/>
      <c r="V2" s="82"/>
    </row>
    <row r="3" spans="1:22" ht="24.95" customHeight="1" x14ac:dyDescent="0.3">
      <c r="A3" s="86"/>
      <c r="B3" s="87"/>
      <c r="C3" s="87"/>
      <c r="D3" s="87"/>
      <c r="E3" s="87"/>
      <c r="F3" s="87"/>
      <c r="G3" s="88"/>
      <c r="H3" s="87"/>
      <c r="I3" s="87"/>
      <c r="J3" s="89"/>
      <c r="K3" s="87"/>
      <c r="L3" s="87"/>
      <c r="M3" s="87"/>
      <c r="N3" s="87"/>
      <c r="O3" s="90" t="s">
        <v>2</v>
      </c>
      <c r="P3" s="91"/>
      <c r="Q3" s="92"/>
      <c r="R3" s="82"/>
      <c r="S3" s="82"/>
      <c r="T3" s="82"/>
      <c r="U3" s="82"/>
      <c r="V3" s="82"/>
    </row>
    <row r="4" spans="1:22" s="94" customFormat="1" ht="29.25" customHeight="1" x14ac:dyDescent="0.3">
      <c r="A4" s="20" t="s">
        <v>3</v>
      </c>
      <c r="B4" s="21" t="s">
        <v>4</v>
      </c>
      <c r="C4" s="93" t="s">
        <v>118</v>
      </c>
      <c r="D4" s="20" t="s">
        <v>119</v>
      </c>
      <c r="E4" s="20" t="s">
        <v>7</v>
      </c>
      <c r="F4" s="20" t="s">
        <v>120</v>
      </c>
      <c r="G4" s="20" t="s">
        <v>9</v>
      </c>
      <c r="H4" s="20" t="s">
        <v>10</v>
      </c>
      <c r="I4" s="20" t="s">
        <v>11</v>
      </c>
      <c r="J4" s="20" t="s">
        <v>12</v>
      </c>
      <c r="K4" s="20" t="s">
        <v>13</v>
      </c>
      <c r="L4" s="20" t="s">
        <v>14</v>
      </c>
      <c r="M4" s="20" t="s">
        <v>15</v>
      </c>
      <c r="N4" s="20" t="s">
        <v>16</v>
      </c>
      <c r="O4" s="20" t="s">
        <v>121</v>
      </c>
      <c r="P4" s="80"/>
      <c r="Q4" s="80"/>
    </row>
    <row r="5" spans="1:22" s="97" customFormat="1" ht="26.25" customHeight="1" x14ac:dyDescent="0.3">
      <c r="A5" s="95" t="s">
        <v>122</v>
      </c>
      <c r="B5" s="95" t="s">
        <v>123</v>
      </c>
      <c r="C5" s="24">
        <v>2242728</v>
      </c>
      <c r="D5" s="24">
        <v>17500000</v>
      </c>
      <c r="E5" s="24"/>
      <c r="F5" s="24">
        <f t="shared" ref="F5:F50" si="0">D5+E5</f>
        <v>17500000</v>
      </c>
      <c r="G5" s="24">
        <v>17499000</v>
      </c>
      <c r="H5" s="24">
        <f>F5-G5</f>
        <v>1000</v>
      </c>
      <c r="I5" s="24">
        <v>5</v>
      </c>
      <c r="J5" s="96">
        <v>0.45100000000000001</v>
      </c>
      <c r="K5" s="24">
        <v>12</v>
      </c>
      <c r="L5" s="24">
        <f>H5-1000</f>
        <v>0</v>
      </c>
      <c r="M5" s="24">
        <f>G5+L5</f>
        <v>17499000</v>
      </c>
      <c r="N5" s="24">
        <f>F5-M5</f>
        <v>1000</v>
      </c>
      <c r="O5" s="27" t="s">
        <v>20</v>
      </c>
    </row>
    <row r="6" spans="1:22" s="97" customFormat="1" ht="26.25" customHeight="1" x14ac:dyDescent="0.3">
      <c r="A6" s="98" t="s">
        <v>124</v>
      </c>
      <c r="B6" s="98" t="s">
        <v>125</v>
      </c>
      <c r="C6" s="24">
        <v>382202</v>
      </c>
      <c r="D6" s="24">
        <v>2400000</v>
      </c>
      <c r="E6" s="24"/>
      <c r="F6" s="24">
        <f t="shared" si="0"/>
        <v>2400000</v>
      </c>
      <c r="G6" s="24">
        <v>2399000</v>
      </c>
      <c r="H6" s="24">
        <f t="shared" ref="H6:H50" si="1">F6-G6</f>
        <v>1000</v>
      </c>
      <c r="I6" s="24">
        <v>5</v>
      </c>
      <c r="J6" s="96">
        <v>0.45100000000000001</v>
      </c>
      <c r="K6" s="24">
        <v>12</v>
      </c>
      <c r="L6" s="24">
        <f t="shared" ref="L6:L32" si="2">H6-1000</f>
        <v>0</v>
      </c>
      <c r="M6" s="24">
        <f t="shared" ref="M6:M50" si="3">G6+L6</f>
        <v>2399000</v>
      </c>
      <c r="N6" s="24">
        <f t="shared" ref="N6:N50" si="4">F6-M6</f>
        <v>1000</v>
      </c>
      <c r="O6" s="30" t="s">
        <v>20</v>
      </c>
    </row>
    <row r="7" spans="1:22" s="97" customFormat="1" ht="26.25" customHeight="1" x14ac:dyDescent="0.3">
      <c r="A7" s="98" t="s">
        <v>126</v>
      </c>
      <c r="B7" s="98" t="s">
        <v>125</v>
      </c>
      <c r="C7" s="24">
        <v>379017</v>
      </c>
      <c r="D7" s="24">
        <v>2380000</v>
      </c>
      <c r="E7" s="24"/>
      <c r="F7" s="24">
        <f t="shared" si="0"/>
        <v>2380000</v>
      </c>
      <c r="G7" s="24">
        <v>2379000</v>
      </c>
      <c r="H7" s="24">
        <f t="shared" si="1"/>
        <v>1000</v>
      </c>
      <c r="I7" s="24">
        <v>5</v>
      </c>
      <c r="J7" s="96">
        <v>0.45100000000000001</v>
      </c>
      <c r="K7" s="24">
        <v>12</v>
      </c>
      <c r="L7" s="24">
        <f t="shared" si="2"/>
        <v>0</v>
      </c>
      <c r="M7" s="24">
        <f t="shared" si="3"/>
        <v>2379000</v>
      </c>
      <c r="N7" s="24">
        <f t="shared" si="4"/>
        <v>1000</v>
      </c>
      <c r="O7" s="30" t="s">
        <v>20</v>
      </c>
    </row>
    <row r="8" spans="1:22" s="97" customFormat="1" ht="26.25" customHeight="1" x14ac:dyDescent="0.3">
      <c r="A8" s="98" t="s">
        <v>127</v>
      </c>
      <c r="B8" s="98" t="s">
        <v>128</v>
      </c>
      <c r="C8" s="24">
        <v>3284055</v>
      </c>
      <c r="D8" s="24">
        <v>21460000</v>
      </c>
      <c r="E8" s="24"/>
      <c r="F8" s="24">
        <f t="shared" si="0"/>
        <v>21460000</v>
      </c>
      <c r="G8" s="24">
        <v>21459000</v>
      </c>
      <c r="H8" s="24">
        <f t="shared" si="1"/>
        <v>1000</v>
      </c>
      <c r="I8" s="24">
        <v>5</v>
      </c>
      <c r="J8" s="96">
        <v>0.45100000000000001</v>
      </c>
      <c r="K8" s="24">
        <v>12</v>
      </c>
      <c r="L8" s="24">
        <f t="shared" si="2"/>
        <v>0</v>
      </c>
      <c r="M8" s="24">
        <f t="shared" si="3"/>
        <v>21459000</v>
      </c>
      <c r="N8" s="24">
        <f t="shared" si="4"/>
        <v>1000</v>
      </c>
      <c r="O8" s="30" t="s">
        <v>20</v>
      </c>
    </row>
    <row r="9" spans="1:22" s="97" customFormat="1" ht="26.25" customHeight="1" x14ac:dyDescent="0.3">
      <c r="A9" s="98" t="s">
        <v>129</v>
      </c>
      <c r="B9" s="98" t="s">
        <v>130</v>
      </c>
      <c r="C9" s="24">
        <v>4422608</v>
      </c>
      <c r="D9" s="24">
        <v>28900000</v>
      </c>
      <c r="E9" s="24"/>
      <c r="F9" s="24">
        <f t="shared" si="0"/>
        <v>28900000</v>
      </c>
      <c r="G9" s="24">
        <v>28899000</v>
      </c>
      <c r="H9" s="24">
        <f t="shared" si="1"/>
        <v>1000</v>
      </c>
      <c r="I9" s="24">
        <v>5</v>
      </c>
      <c r="J9" s="96">
        <v>0.45100000000000001</v>
      </c>
      <c r="K9" s="24">
        <v>12</v>
      </c>
      <c r="L9" s="24">
        <f t="shared" si="2"/>
        <v>0</v>
      </c>
      <c r="M9" s="24">
        <f t="shared" si="3"/>
        <v>28899000</v>
      </c>
      <c r="N9" s="24">
        <f t="shared" si="4"/>
        <v>1000</v>
      </c>
      <c r="O9" s="30" t="s">
        <v>20</v>
      </c>
    </row>
    <row r="10" spans="1:22" s="97" customFormat="1" ht="26.25" customHeight="1" x14ac:dyDescent="0.3">
      <c r="A10" s="98" t="s">
        <v>131</v>
      </c>
      <c r="B10" s="98" t="s">
        <v>130</v>
      </c>
      <c r="C10" s="24">
        <v>4139500</v>
      </c>
      <c r="D10" s="24">
        <v>27050000</v>
      </c>
      <c r="E10" s="24"/>
      <c r="F10" s="24">
        <f t="shared" si="0"/>
        <v>27050000</v>
      </c>
      <c r="G10" s="24">
        <v>27049000</v>
      </c>
      <c r="H10" s="24">
        <f t="shared" si="1"/>
        <v>1000</v>
      </c>
      <c r="I10" s="24">
        <v>5</v>
      </c>
      <c r="J10" s="96">
        <v>0.45100000000000001</v>
      </c>
      <c r="K10" s="24">
        <v>12</v>
      </c>
      <c r="L10" s="24">
        <f t="shared" si="2"/>
        <v>0</v>
      </c>
      <c r="M10" s="24">
        <f t="shared" si="3"/>
        <v>27049000</v>
      </c>
      <c r="N10" s="24">
        <f t="shared" si="4"/>
        <v>1000</v>
      </c>
      <c r="O10" s="30" t="s">
        <v>20</v>
      </c>
    </row>
    <row r="11" spans="1:22" s="97" customFormat="1" ht="26.25" customHeight="1" x14ac:dyDescent="0.3">
      <c r="A11" s="98" t="s">
        <v>132</v>
      </c>
      <c r="B11" s="98" t="s">
        <v>130</v>
      </c>
      <c r="C11" s="24">
        <v>2379639</v>
      </c>
      <c r="D11" s="24">
        <v>15550000</v>
      </c>
      <c r="E11" s="24"/>
      <c r="F11" s="24">
        <f t="shared" si="0"/>
        <v>15550000</v>
      </c>
      <c r="G11" s="24">
        <v>15549000</v>
      </c>
      <c r="H11" s="24">
        <f t="shared" si="1"/>
        <v>1000</v>
      </c>
      <c r="I11" s="24">
        <v>5</v>
      </c>
      <c r="J11" s="96">
        <v>0.45100000000000001</v>
      </c>
      <c r="K11" s="24">
        <v>12</v>
      </c>
      <c r="L11" s="24">
        <f t="shared" si="2"/>
        <v>0</v>
      </c>
      <c r="M11" s="24">
        <f t="shared" si="3"/>
        <v>15549000</v>
      </c>
      <c r="N11" s="24">
        <f t="shared" si="4"/>
        <v>1000</v>
      </c>
      <c r="O11" s="30" t="s">
        <v>20</v>
      </c>
    </row>
    <row r="12" spans="1:22" s="97" customFormat="1" ht="26.25" customHeight="1" x14ac:dyDescent="0.3">
      <c r="A12" s="98" t="s">
        <v>133</v>
      </c>
      <c r="B12" s="98" t="s">
        <v>134</v>
      </c>
      <c r="C12" s="24">
        <v>2684960</v>
      </c>
      <c r="D12" s="24">
        <v>16860000</v>
      </c>
      <c r="E12" s="24"/>
      <c r="F12" s="24">
        <f t="shared" si="0"/>
        <v>16860000</v>
      </c>
      <c r="G12" s="24">
        <v>16859000</v>
      </c>
      <c r="H12" s="24">
        <f t="shared" si="1"/>
        <v>1000</v>
      </c>
      <c r="I12" s="24">
        <v>5</v>
      </c>
      <c r="J12" s="96">
        <v>0.45100000000000001</v>
      </c>
      <c r="K12" s="24">
        <v>12</v>
      </c>
      <c r="L12" s="24">
        <f t="shared" si="2"/>
        <v>0</v>
      </c>
      <c r="M12" s="24">
        <f t="shared" si="3"/>
        <v>16859000</v>
      </c>
      <c r="N12" s="24">
        <f t="shared" si="4"/>
        <v>1000</v>
      </c>
      <c r="O12" s="30" t="s">
        <v>20</v>
      </c>
    </row>
    <row r="13" spans="1:22" s="97" customFormat="1" ht="26.25" customHeight="1" x14ac:dyDescent="0.3">
      <c r="A13" s="98" t="s">
        <v>131</v>
      </c>
      <c r="B13" s="98" t="s">
        <v>135</v>
      </c>
      <c r="C13" s="24">
        <v>204319</v>
      </c>
      <c r="D13" s="24">
        <v>1283000</v>
      </c>
      <c r="E13" s="24"/>
      <c r="F13" s="24">
        <f t="shared" si="0"/>
        <v>1283000</v>
      </c>
      <c r="G13" s="24">
        <v>1282000</v>
      </c>
      <c r="H13" s="24">
        <f t="shared" si="1"/>
        <v>1000</v>
      </c>
      <c r="I13" s="24">
        <v>5</v>
      </c>
      <c r="J13" s="96">
        <v>0.45100000000000001</v>
      </c>
      <c r="K13" s="24">
        <v>12</v>
      </c>
      <c r="L13" s="24">
        <f t="shared" si="2"/>
        <v>0</v>
      </c>
      <c r="M13" s="24">
        <f t="shared" si="3"/>
        <v>1282000</v>
      </c>
      <c r="N13" s="24">
        <f t="shared" si="4"/>
        <v>1000</v>
      </c>
      <c r="O13" s="30" t="s">
        <v>20</v>
      </c>
    </row>
    <row r="14" spans="1:22" s="97" customFormat="1" ht="26.25" customHeight="1" x14ac:dyDescent="0.3">
      <c r="A14" s="98" t="s">
        <v>136</v>
      </c>
      <c r="B14" s="98" t="s">
        <v>137</v>
      </c>
      <c r="C14" s="24">
        <v>3818134</v>
      </c>
      <c r="D14" s="24">
        <v>24950000</v>
      </c>
      <c r="E14" s="24"/>
      <c r="F14" s="24">
        <f t="shared" si="0"/>
        <v>24950000</v>
      </c>
      <c r="G14" s="24">
        <v>24949000</v>
      </c>
      <c r="H14" s="24">
        <f t="shared" si="1"/>
        <v>1000</v>
      </c>
      <c r="I14" s="24">
        <v>5</v>
      </c>
      <c r="J14" s="96">
        <v>0.45100000000000001</v>
      </c>
      <c r="K14" s="24">
        <v>12</v>
      </c>
      <c r="L14" s="24">
        <f t="shared" si="2"/>
        <v>0</v>
      </c>
      <c r="M14" s="24">
        <f t="shared" si="3"/>
        <v>24949000</v>
      </c>
      <c r="N14" s="24">
        <f t="shared" si="4"/>
        <v>1000</v>
      </c>
      <c r="O14" s="30" t="s">
        <v>20</v>
      </c>
    </row>
    <row r="15" spans="1:22" s="97" customFormat="1" ht="26.25" customHeight="1" x14ac:dyDescent="0.3">
      <c r="A15" s="98" t="s">
        <v>138</v>
      </c>
      <c r="B15" s="98" t="s">
        <v>139</v>
      </c>
      <c r="C15" s="24">
        <v>390397</v>
      </c>
      <c r="D15" s="24">
        <v>1595000</v>
      </c>
      <c r="E15" s="24"/>
      <c r="F15" s="24">
        <f t="shared" si="0"/>
        <v>1595000</v>
      </c>
      <c r="G15" s="24">
        <v>1466738</v>
      </c>
      <c r="H15" s="24">
        <f t="shared" si="1"/>
        <v>128262</v>
      </c>
      <c r="I15" s="24">
        <v>5</v>
      </c>
      <c r="J15" s="96">
        <v>0.45100000000000001</v>
      </c>
      <c r="K15" s="24">
        <v>12</v>
      </c>
      <c r="L15" s="24">
        <f t="shared" si="2"/>
        <v>127262</v>
      </c>
      <c r="M15" s="24">
        <f t="shared" si="3"/>
        <v>1594000</v>
      </c>
      <c r="N15" s="24">
        <f t="shared" si="4"/>
        <v>1000</v>
      </c>
      <c r="O15" s="30" t="s">
        <v>20</v>
      </c>
    </row>
    <row r="16" spans="1:22" s="97" customFormat="1" ht="26.25" customHeight="1" x14ac:dyDescent="0.3">
      <c r="A16" s="98" t="s">
        <v>140</v>
      </c>
      <c r="B16" s="98" t="s">
        <v>139</v>
      </c>
      <c r="C16" s="24">
        <v>72695</v>
      </c>
      <c r="D16" s="24">
        <v>297000</v>
      </c>
      <c r="E16" s="24"/>
      <c r="F16" s="24">
        <f t="shared" si="0"/>
        <v>297000</v>
      </c>
      <c r="G16" s="24">
        <v>273116</v>
      </c>
      <c r="H16" s="24">
        <f t="shared" si="1"/>
        <v>23884</v>
      </c>
      <c r="I16" s="24">
        <v>5</v>
      </c>
      <c r="J16" s="96">
        <v>0.45100000000000001</v>
      </c>
      <c r="K16" s="24">
        <v>12</v>
      </c>
      <c r="L16" s="24">
        <f t="shared" si="2"/>
        <v>22884</v>
      </c>
      <c r="M16" s="24">
        <f t="shared" si="3"/>
        <v>296000</v>
      </c>
      <c r="N16" s="24">
        <f t="shared" si="4"/>
        <v>1000</v>
      </c>
      <c r="O16" s="30" t="s">
        <v>20</v>
      </c>
    </row>
    <row r="17" spans="1:15" s="97" customFormat="1" ht="26.25" customHeight="1" x14ac:dyDescent="0.3">
      <c r="A17" s="98" t="s">
        <v>138</v>
      </c>
      <c r="B17" s="98" t="s">
        <v>139</v>
      </c>
      <c r="C17" s="24">
        <v>390397</v>
      </c>
      <c r="D17" s="24">
        <v>1595000</v>
      </c>
      <c r="E17" s="24"/>
      <c r="F17" s="24">
        <f t="shared" si="0"/>
        <v>1595000</v>
      </c>
      <c r="G17" s="24">
        <v>1466738</v>
      </c>
      <c r="H17" s="24">
        <f t="shared" si="1"/>
        <v>128262</v>
      </c>
      <c r="I17" s="24">
        <v>5</v>
      </c>
      <c r="J17" s="96">
        <v>0.45100000000000001</v>
      </c>
      <c r="K17" s="24">
        <v>12</v>
      </c>
      <c r="L17" s="24">
        <f t="shared" si="2"/>
        <v>127262</v>
      </c>
      <c r="M17" s="24">
        <f t="shared" si="3"/>
        <v>1594000</v>
      </c>
      <c r="N17" s="24">
        <f t="shared" si="4"/>
        <v>1000</v>
      </c>
      <c r="O17" s="30" t="s">
        <v>20</v>
      </c>
    </row>
    <row r="18" spans="1:15" s="97" customFormat="1" ht="26.25" customHeight="1" x14ac:dyDescent="0.3">
      <c r="A18" s="98" t="s">
        <v>140</v>
      </c>
      <c r="B18" s="98" t="s">
        <v>139</v>
      </c>
      <c r="C18" s="24">
        <v>72695</v>
      </c>
      <c r="D18" s="24">
        <v>297000</v>
      </c>
      <c r="E18" s="24"/>
      <c r="F18" s="24">
        <f t="shared" si="0"/>
        <v>297000</v>
      </c>
      <c r="G18" s="24">
        <v>273116</v>
      </c>
      <c r="H18" s="24">
        <f t="shared" si="1"/>
        <v>23884</v>
      </c>
      <c r="I18" s="24">
        <v>5</v>
      </c>
      <c r="J18" s="96">
        <v>0.45100000000000001</v>
      </c>
      <c r="K18" s="24">
        <v>12</v>
      </c>
      <c r="L18" s="24">
        <f t="shared" si="2"/>
        <v>22884</v>
      </c>
      <c r="M18" s="24">
        <f t="shared" si="3"/>
        <v>296000</v>
      </c>
      <c r="N18" s="24">
        <f t="shared" si="4"/>
        <v>1000</v>
      </c>
      <c r="O18" s="30" t="s">
        <v>20</v>
      </c>
    </row>
    <row r="19" spans="1:15" s="97" customFormat="1" ht="26.25" customHeight="1" x14ac:dyDescent="0.3">
      <c r="A19" s="98" t="s">
        <v>141</v>
      </c>
      <c r="B19" s="98" t="s">
        <v>139</v>
      </c>
      <c r="C19" s="24">
        <v>390397</v>
      </c>
      <c r="D19" s="24">
        <v>1595000</v>
      </c>
      <c r="E19" s="24"/>
      <c r="F19" s="24">
        <f t="shared" si="0"/>
        <v>1595000</v>
      </c>
      <c r="G19" s="24">
        <v>1466738</v>
      </c>
      <c r="H19" s="24">
        <f t="shared" si="1"/>
        <v>128262</v>
      </c>
      <c r="I19" s="24">
        <v>5</v>
      </c>
      <c r="J19" s="96">
        <v>0.45100000000000001</v>
      </c>
      <c r="K19" s="24">
        <v>12</v>
      </c>
      <c r="L19" s="24">
        <f t="shared" si="2"/>
        <v>127262</v>
      </c>
      <c r="M19" s="24">
        <f t="shared" si="3"/>
        <v>1594000</v>
      </c>
      <c r="N19" s="24">
        <f t="shared" si="4"/>
        <v>1000</v>
      </c>
      <c r="O19" s="30" t="s">
        <v>20</v>
      </c>
    </row>
    <row r="20" spans="1:15" s="97" customFormat="1" ht="26.25" customHeight="1" x14ac:dyDescent="0.3">
      <c r="A20" s="98" t="s">
        <v>142</v>
      </c>
      <c r="B20" s="98" t="s">
        <v>139</v>
      </c>
      <c r="C20" s="24">
        <v>72695</v>
      </c>
      <c r="D20" s="24">
        <v>297000</v>
      </c>
      <c r="E20" s="24"/>
      <c r="F20" s="24">
        <f t="shared" si="0"/>
        <v>297000</v>
      </c>
      <c r="G20" s="24">
        <v>273116</v>
      </c>
      <c r="H20" s="24">
        <f t="shared" si="1"/>
        <v>23884</v>
      </c>
      <c r="I20" s="24">
        <v>5</v>
      </c>
      <c r="J20" s="96">
        <v>0.45100000000000001</v>
      </c>
      <c r="K20" s="24">
        <v>12</v>
      </c>
      <c r="L20" s="24">
        <f t="shared" si="2"/>
        <v>22884</v>
      </c>
      <c r="M20" s="24">
        <f t="shared" si="3"/>
        <v>296000</v>
      </c>
      <c r="N20" s="24">
        <f t="shared" si="4"/>
        <v>1000</v>
      </c>
      <c r="O20" s="30" t="s">
        <v>20</v>
      </c>
    </row>
    <row r="21" spans="1:15" s="97" customFormat="1" ht="26.25" customHeight="1" x14ac:dyDescent="0.3">
      <c r="A21" s="98" t="s">
        <v>143</v>
      </c>
      <c r="B21" s="98" t="s">
        <v>139</v>
      </c>
      <c r="C21" s="24">
        <v>321130</v>
      </c>
      <c r="D21" s="24">
        <v>1312000</v>
      </c>
      <c r="E21" s="24"/>
      <c r="F21" s="24">
        <f t="shared" si="0"/>
        <v>1312000</v>
      </c>
      <c r="G21" s="24">
        <v>1206495</v>
      </c>
      <c r="H21" s="24">
        <f t="shared" si="1"/>
        <v>105505</v>
      </c>
      <c r="I21" s="24">
        <v>5</v>
      </c>
      <c r="J21" s="96">
        <v>0.45100000000000001</v>
      </c>
      <c r="K21" s="24">
        <v>12</v>
      </c>
      <c r="L21" s="24">
        <f t="shared" si="2"/>
        <v>104505</v>
      </c>
      <c r="M21" s="24">
        <f t="shared" si="3"/>
        <v>1311000</v>
      </c>
      <c r="N21" s="24">
        <f t="shared" si="4"/>
        <v>1000</v>
      </c>
      <c r="O21" s="30" t="s">
        <v>20</v>
      </c>
    </row>
    <row r="22" spans="1:15" s="97" customFormat="1" ht="26.25" customHeight="1" x14ac:dyDescent="0.3">
      <c r="A22" s="98" t="s">
        <v>143</v>
      </c>
      <c r="B22" s="98" t="s">
        <v>139</v>
      </c>
      <c r="C22" s="24">
        <v>321130</v>
      </c>
      <c r="D22" s="24">
        <v>1312000</v>
      </c>
      <c r="E22" s="24"/>
      <c r="F22" s="24">
        <f t="shared" si="0"/>
        <v>1312000</v>
      </c>
      <c r="G22" s="24">
        <v>1206495</v>
      </c>
      <c r="H22" s="24">
        <f t="shared" si="1"/>
        <v>105505</v>
      </c>
      <c r="I22" s="24">
        <v>5</v>
      </c>
      <c r="J22" s="96">
        <v>0.45100000000000001</v>
      </c>
      <c r="K22" s="24">
        <v>12</v>
      </c>
      <c r="L22" s="24">
        <f t="shared" si="2"/>
        <v>104505</v>
      </c>
      <c r="M22" s="24">
        <f t="shared" si="3"/>
        <v>1311000</v>
      </c>
      <c r="N22" s="24">
        <f t="shared" si="4"/>
        <v>1000</v>
      </c>
      <c r="O22" s="30" t="s">
        <v>20</v>
      </c>
    </row>
    <row r="23" spans="1:15" s="97" customFormat="1" ht="26.25" customHeight="1" x14ac:dyDescent="0.3">
      <c r="A23" s="98" t="s">
        <v>144</v>
      </c>
      <c r="B23" s="98" t="s">
        <v>145</v>
      </c>
      <c r="C23" s="24">
        <v>93011</v>
      </c>
      <c r="D23" s="24">
        <v>380000</v>
      </c>
      <c r="E23" s="24"/>
      <c r="F23" s="24">
        <f t="shared" si="0"/>
        <v>380000</v>
      </c>
      <c r="G23" s="24">
        <v>349442</v>
      </c>
      <c r="H23" s="24">
        <f t="shared" si="1"/>
        <v>30558</v>
      </c>
      <c r="I23" s="24">
        <v>5</v>
      </c>
      <c r="J23" s="96">
        <v>0.45100000000000001</v>
      </c>
      <c r="K23" s="24">
        <v>12</v>
      </c>
      <c r="L23" s="24">
        <f t="shared" si="2"/>
        <v>29558</v>
      </c>
      <c r="M23" s="24">
        <f t="shared" si="3"/>
        <v>379000</v>
      </c>
      <c r="N23" s="24">
        <f t="shared" si="4"/>
        <v>1000</v>
      </c>
      <c r="O23" s="30" t="s">
        <v>20</v>
      </c>
    </row>
    <row r="24" spans="1:15" s="97" customFormat="1" ht="26.25" customHeight="1" x14ac:dyDescent="0.3">
      <c r="A24" s="98" t="s">
        <v>146</v>
      </c>
      <c r="B24" s="98" t="s">
        <v>145</v>
      </c>
      <c r="C24" s="24">
        <v>198259</v>
      </c>
      <c r="D24" s="24">
        <v>810000</v>
      </c>
      <c r="E24" s="24"/>
      <c r="F24" s="24">
        <f t="shared" si="0"/>
        <v>810000</v>
      </c>
      <c r="G24" s="24">
        <v>744863</v>
      </c>
      <c r="H24" s="24">
        <f t="shared" si="1"/>
        <v>65137</v>
      </c>
      <c r="I24" s="24">
        <v>5</v>
      </c>
      <c r="J24" s="96">
        <v>0.45100000000000001</v>
      </c>
      <c r="K24" s="24">
        <v>12</v>
      </c>
      <c r="L24" s="24">
        <f t="shared" si="2"/>
        <v>64137</v>
      </c>
      <c r="M24" s="24">
        <f t="shared" si="3"/>
        <v>809000</v>
      </c>
      <c r="N24" s="24">
        <f t="shared" si="4"/>
        <v>1000</v>
      </c>
      <c r="O24" s="30" t="s">
        <v>20</v>
      </c>
    </row>
    <row r="25" spans="1:15" s="97" customFormat="1" ht="26.25" customHeight="1" x14ac:dyDescent="0.3">
      <c r="A25" s="98" t="s">
        <v>146</v>
      </c>
      <c r="B25" s="98" t="s">
        <v>145</v>
      </c>
      <c r="C25" s="24">
        <v>198259</v>
      </c>
      <c r="D25" s="24">
        <v>810000</v>
      </c>
      <c r="E25" s="24"/>
      <c r="F25" s="24">
        <f t="shared" si="0"/>
        <v>810000</v>
      </c>
      <c r="G25" s="24">
        <v>744863</v>
      </c>
      <c r="H25" s="24">
        <f t="shared" si="1"/>
        <v>65137</v>
      </c>
      <c r="I25" s="24">
        <v>5</v>
      </c>
      <c r="J25" s="96">
        <v>0.45100000000000001</v>
      </c>
      <c r="K25" s="24">
        <v>12</v>
      </c>
      <c r="L25" s="24">
        <f t="shared" si="2"/>
        <v>64137</v>
      </c>
      <c r="M25" s="24">
        <f t="shared" si="3"/>
        <v>809000</v>
      </c>
      <c r="N25" s="24">
        <f t="shared" si="4"/>
        <v>1000</v>
      </c>
      <c r="O25" s="30" t="s">
        <v>20</v>
      </c>
    </row>
    <row r="26" spans="1:15" s="97" customFormat="1" ht="26.25" customHeight="1" x14ac:dyDescent="0.3">
      <c r="A26" s="98" t="s">
        <v>147</v>
      </c>
      <c r="B26" s="98" t="s">
        <v>148</v>
      </c>
      <c r="C26" s="24">
        <v>1095801</v>
      </c>
      <c r="D26" s="24">
        <v>4477000</v>
      </c>
      <c r="E26" s="24"/>
      <c r="F26" s="24">
        <f t="shared" si="0"/>
        <v>4477000</v>
      </c>
      <c r="G26" s="24">
        <v>4116983</v>
      </c>
      <c r="H26" s="24">
        <f t="shared" si="1"/>
        <v>360017</v>
      </c>
      <c r="I26" s="24">
        <v>5</v>
      </c>
      <c r="J26" s="96">
        <v>0.45100000000000001</v>
      </c>
      <c r="K26" s="24">
        <v>12</v>
      </c>
      <c r="L26" s="24">
        <f t="shared" si="2"/>
        <v>359017</v>
      </c>
      <c r="M26" s="24">
        <f t="shared" si="3"/>
        <v>4476000</v>
      </c>
      <c r="N26" s="24">
        <f t="shared" si="4"/>
        <v>1000</v>
      </c>
      <c r="O26" s="30" t="s">
        <v>20</v>
      </c>
    </row>
    <row r="27" spans="1:15" s="97" customFormat="1" ht="26.25" customHeight="1" x14ac:dyDescent="0.3">
      <c r="A27" s="98" t="s">
        <v>147</v>
      </c>
      <c r="B27" s="98" t="s">
        <v>148</v>
      </c>
      <c r="C27" s="24">
        <v>1095801</v>
      </c>
      <c r="D27" s="24">
        <v>4477000</v>
      </c>
      <c r="E27" s="24"/>
      <c r="F27" s="24">
        <f t="shared" si="0"/>
        <v>4477000</v>
      </c>
      <c r="G27" s="24">
        <v>4116983</v>
      </c>
      <c r="H27" s="24">
        <f t="shared" si="1"/>
        <v>360017</v>
      </c>
      <c r="I27" s="24">
        <v>5</v>
      </c>
      <c r="J27" s="96">
        <v>0.45100000000000001</v>
      </c>
      <c r="K27" s="24">
        <v>12</v>
      </c>
      <c r="L27" s="24">
        <f t="shared" si="2"/>
        <v>359017</v>
      </c>
      <c r="M27" s="24">
        <f t="shared" si="3"/>
        <v>4476000</v>
      </c>
      <c r="N27" s="24">
        <f t="shared" si="4"/>
        <v>1000</v>
      </c>
      <c r="O27" s="30" t="s">
        <v>20</v>
      </c>
    </row>
    <row r="28" spans="1:15" s="97" customFormat="1" ht="26.25" customHeight="1" x14ac:dyDescent="0.3">
      <c r="A28" s="98" t="s">
        <v>149</v>
      </c>
      <c r="B28" s="98" t="s">
        <v>148</v>
      </c>
      <c r="C28" s="24">
        <v>1787249</v>
      </c>
      <c r="D28" s="24">
        <v>7302500</v>
      </c>
      <c r="E28" s="24"/>
      <c r="F28" s="24">
        <f t="shared" si="0"/>
        <v>7302500</v>
      </c>
      <c r="G28" s="24">
        <v>6715313</v>
      </c>
      <c r="H28" s="24">
        <f t="shared" si="1"/>
        <v>587187</v>
      </c>
      <c r="I28" s="24">
        <v>5</v>
      </c>
      <c r="J28" s="96">
        <v>0.45100000000000001</v>
      </c>
      <c r="K28" s="24">
        <v>12</v>
      </c>
      <c r="L28" s="24">
        <f t="shared" si="2"/>
        <v>586187</v>
      </c>
      <c r="M28" s="24">
        <f t="shared" si="3"/>
        <v>7301500</v>
      </c>
      <c r="N28" s="24">
        <f t="shared" si="4"/>
        <v>1000</v>
      </c>
      <c r="O28" s="30" t="s">
        <v>20</v>
      </c>
    </row>
    <row r="29" spans="1:15" s="97" customFormat="1" ht="26.25" customHeight="1" x14ac:dyDescent="0.3">
      <c r="A29" s="98" t="s">
        <v>150</v>
      </c>
      <c r="B29" s="98" t="s">
        <v>148</v>
      </c>
      <c r="C29" s="24">
        <v>1787249</v>
      </c>
      <c r="D29" s="24">
        <v>7302500</v>
      </c>
      <c r="E29" s="24"/>
      <c r="F29" s="24">
        <f t="shared" si="0"/>
        <v>7302500</v>
      </c>
      <c r="G29" s="24">
        <v>6715313</v>
      </c>
      <c r="H29" s="24">
        <f t="shared" si="1"/>
        <v>587187</v>
      </c>
      <c r="I29" s="24">
        <v>5</v>
      </c>
      <c r="J29" s="96">
        <v>0.45100000000000001</v>
      </c>
      <c r="K29" s="24">
        <v>12</v>
      </c>
      <c r="L29" s="24">
        <f t="shared" si="2"/>
        <v>586187</v>
      </c>
      <c r="M29" s="24">
        <f t="shared" si="3"/>
        <v>7301500</v>
      </c>
      <c r="N29" s="24">
        <f t="shared" si="4"/>
        <v>1000</v>
      </c>
      <c r="O29" s="30" t="s">
        <v>20</v>
      </c>
    </row>
    <row r="30" spans="1:15" s="97" customFormat="1" ht="26.25" customHeight="1" x14ac:dyDescent="0.3">
      <c r="A30" s="98" t="s">
        <v>151</v>
      </c>
      <c r="B30" s="98" t="s">
        <v>148</v>
      </c>
      <c r="C30" s="24">
        <v>3338564</v>
      </c>
      <c r="D30" s="24">
        <v>13640000</v>
      </c>
      <c r="E30" s="24"/>
      <c r="F30" s="24">
        <f t="shared" si="0"/>
        <v>13640000</v>
      </c>
      <c r="G30" s="24">
        <v>12543140</v>
      </c>
      <c r="H30" s="24">
        <f t="shared" si="1"/>
        <v>1096860</v>
      </c>
      <c r="I30" s="24">
        <v>5</v>
      </c>
      <c r="J30" s="96">
        <v>0.45100000000000001</v>
      </c>
      <c r="K30" s="24">
        <v>12</v>
      </c>
      <c r="L30" s="24">
        <f t="shared" si="2"/>
        <v>1095860</v>
      </c>
      <c r="M30" s="24">
        <f t="shared" si="3"/>
        <v>13639000</v>
      </c>
      <c r="N30" s="24">
        <f t="shared" si="4"/>
        <v>1000</v>
      </c>
      <c r="O30" s="30" t="s">
        <v>20</v>
      </c>
    </row>
    <row r="31" spans="1:15" s="97" customFormat="1" ht="26.25" customHeight="1" x14ac:dyDescent="0.3">
      <c r="A31" s="98" t="s">
        <v>152</v>
      </c>
      <c r="B31" s="98" t="s">
        <v>148</v>
      </c>
      <c r="C31" s="24">
        <v>4418213</v>
      </c>
      <c r="D31" s="24">
        <v>18051000</v>
      </c>
      <c r="E31" s="24"/>
      <c r="F31" s="24">
        <f t="shared" si="0"/>
        <v>18051000</v>
      </c>
      <c r="G31" s="24">
        <v>16599430</v>
      </c>
      <c r="H31" s="24">
        <f t="shared" si="1"/>
        <v>1451570</v>
      </c>
      <c r="I31" s="24">
        <v>5</v>
      </c>
      <c r="J31" s="96">
        <v>0.45100000000000001</v>
      </c>
      <c r="K31" s="24">
        <v>12</v>
      </c>
      <c r="L31" s="24">
        <f t="shared" si="2"/>
        <v>1450570</v>
      </c>
      <c r="M31" s="24">
        <f t="shared" si="3"/>
        <v>18050000</v>
      </c>
      <c r="N31" s="24">
        <f t="shared" si="4"/>
        <v>1000</v>
      </c>
      <c r="O31" s="30" t="s">
        <v>20</v>
      </c>
    </row>
    <row r="32" spans="1:15" s="97" customFormat="1" ht="26.25" customHeight="1" x14ac:dyDescent="0.3">
      <c r="A32" s="98" t="s">
        <v>153</v>
      </c>
      <c r="B32" s="98" t="s">
        <v>148</v>
      </c>
      <c r="C32" s="24">
        <v>673099</v>
      </c>
      <c r="D32" s="24">
        <v>2750000</v>
      </c>
      <c r="E32" s="24"/>
      <c r="F32" s="24">
        <f t="shared" si="0"/>
        <v>2750000</v>
      </c>
      <c r="G32" s="24">
        <v>2528858</v>
      </c>
      <c r="H32" s="24">
        <f t="shared" si="1"/>
        <v>221142</v>
      </c>
      <c r="I32" s="24">
        <v>5</v>
      </c>
      <c r="J32" s="96">
        <v>0.45100000000000001</v>
      </c>
      <c r="K32" s="24">
        <v>12</v>
      </c>
      <c r="L32" s="24">
        <f t="shared" si="2"/>
        <v>220142</v>
      </c>
      <c r="M32" s="24">
        <f t="shared" si="3"/>
        <v>2749000</v>
      </c>
      <c r="N32" s="24">
        <f t="shared" si="4"/>
        <v>1000</v>
      </c>
      <c r="O32" s="30" t="s">
        <v>20</v>
      </c>
    </row>
    <row r="33" spans="1:16" s="97" customFormat="1" ht="26.25" customHeight="1" x14ac:dyDescent="0.3">
      <c r="A33" s="98" t="s">
        <v>154</v>
      </c>
      <c r="B33" s="98" t="s">
        <v>155</v>
      </c>
      <c r="C33" s="24">
        <v>2249311</v>
      </c>
      <c r="D33" s="24">
        <v>5290000</v>
      </c>
      <c r="E33" s="24"/>
      <c r="F33" s="24">
        <f t="shared" si="0"/>
        <v>5290000</v>
      </c>
      <c r="G33" s="24">
        <v>4551006</v>
      </c>
      <c r="H33" s="24">
        <f t="shared" si="1"/>
        <v>738994</v>
      </c>
      <c r="I33" s="24">
        <v>5</v>
      </c>
      <c r="J33" s="96">
        <v>0.45100000000000001</v>
      </c>
      <c r="K33" s="24">
        <v>12</v>
      </c>
      <c r="L33" s="24">
        <f>ROUND(H33*J33*K33/12,0)</f>
        <v>333286</v>
      </c>
      <c r="M33" s="24">
        <f t="shared" si="3"/>
        <v>4884292</v>
      </c>
      <c r="N33" s="24">
        <f t="shared" si="4"/>
        <v>405708</v>
      </c>
      <c r="O33" s="30" t="s">
        <v>20</v>
      </c>
    </row>
    <row r="34" spans="1:16" s="97" customFormat="1" ht="26.25" customHeight="1" x14ac:dyDescent="0.3">
      <c r="A34" s="98" t="s">
        <v>156</v>
      </c>
      <c r="B34" s="98" t="s">
        <v>155</v>
      </c>
      <c r="C34" s="24">
        <v>4592166</v>
      </c>
      <c r="D34" s="24">
        <v>10800000</v>
      </c>
      <c r="E34" s="24"/>
      <c r="F34" s="24">
        <f t="shared" si="0"/>
        <v>10800000</v>
      </c>
      <c r="G34" s="24">
        <v>9291279</v>
      </c>
      <c r="H34" s="24">
        <f t="shared" si="1"/>
        <v>1508721</v>
      </c>
      <c r="I34" s="24">
        <v>5</v>
      </c>
      <c r="J34" s="96">
        <v>0.45100000000000001</v>
      </c>
      <c r="K34" s="24">
        <v>12</v>
      </c>
      <c r="L34" s="24">
        <f t="shared" ref="L34:L50" si="5">ROUND(H34*J34*K34/12,0)</f>
        <v>680433</v>
      </c>
      <c r="M34" s="24">
        <f t="shared" si="3"/>
        <v>9971712</v>
      </c>
      <c r="N34" s="24">
        <f t="shared" si="4"/>
        <v>828288</v>
      </c>
      <c r="O34" s="30" t="s">
        <v>20</v>
      </c>
    </row>
    <row r="35" spans="1:16" s="97" customFormat="1" ht="26.25" customHeight="1" x14ac:dyDescent="0.3">
      <c r="A35" s="99" t="s">
        <v>157</v>
      </c>
      <c r="B35" s="100">
        <v>41865</v>
      </c>
      <c r="C35" s="24"/>
      <c r="D35" s="24">
        <v>950000</v>
      </c>
      <c r="E35" s="24"/>
      <c r="F35" s="24">
        <f t="shared" si="0"/>
        <v>950000</v>
      </c>
      <c r="G35" s="24">
        <v>526458</v>
      </c>
      <c r="H35" s="24">
        <f t="shared" si="1"/>
        <v>423542</v>
      </c>
      <c r="I35" s="24">
        <v>5</v>
      </c>
      <c r="J35" s="96">
        <v>0.45100000000000001</v>
      </c>
      <c r="K35" s="24">
        <v>12</v>
      </c>
      <c r="L35" s="24">
        <f t="shared" si="5"/>
        <v>191017</v>
      </c>
      <c r="M35" s="24">
        <f t="shared" si="3"/>
        <v>717475</v>
      </c>
      <c r="N35" s="24">
        <f t="shared" si="4"/>
        <v>232525</v>
      </c>
      <c r="O35" s="30" t="s">
        <v>20</v>
      </c>
    </row>
    <row r="36" spans="1:16" s="97" customFormat="1" ht="26.25" customHeight="1" x14ac:dyDescent="0.3">
      <c r="A36" s="99" t="s">
        <v>158</v>
      </c>
      <c r="B36" s="100">
        <v>41865</v>
      </c>
      <c r="C36" s="24"/>
      <c r="D36" s="24">
        <v>215000</v>
      </c>
      <c r="E36" s="24"/>
      <c r="F36" s="24">
        <f t="shared" si="0"/>
        <v>215000</v>
      </c>
      <c r="G36" s="24">
        <v>119146</v>
      </c>
      <c r="H36" s="24">
        <f t="shared" si="1"/>
        <v>95854</v>
      </c>
      <c r="I36" s="24">
        <v>5</v>
      </c>
      <c r="J36" s="96">
        <v>0.45100000000000001</v>
      </c>
      <c r="K36" s="24">
        <v>12</v>
      </c>
      <c r="L36" s="24">
        <f t="shared" si="5"/>
        <v>43230</v>
      </c>
      <c r="M36" s="24">
        <f t="shared" si="3"/>
        <v>162376</v>
      </c>
      <c r="N36" s="24">
        <f t="shared" si="4"/>
        <v>52624</v>
      </c>
      <c r="O36" s="30" t="s">
        <v>20</v>
      </c>
    </row>
    <row r="37" spans="1:16" s="97" customFormat="1" ht="26.25" customHeight="1" x14ac:dyDescent="0.3">
      <c r="A37" s="99" t="s">
        <v>157</v>
      </c>
      <c r="B37" s="100">
        <v>41865</v>
      </c>
      <c r="C37" s="24"/>
      <c r="D37" s="24">
        <v>950000</v>
      </c>
      <c r="E37" s="24"/>
      <c r="F37" s="24">
        <f t="shared" si="0"/>
        <v>950000</v>
      </c>
      <c r="G37" s="24">
        <v>526458</v>
      </c>
      <c r="H37" s="24">
        <f t="shared" si="1"/>
        <v>423542</v>
      </c>
      <c r="I37" s="24">
        <v>5</v>
      </c>
      <c r="J37" s="96">
        <v>0.45100000000000001</v>
      </c>
      <c r="K37" s="24">
        <v>12</v>
      </c>
      <c r="L37" s="24">
        <f t="shared" si="5"/>
        <v>191017</v>
      </c>
      <c r="M37" s="24">
        <f t="shared" si="3"/>
        <v>717475</v>
      </c>
      <c r="N37" s="24">
        <f t="shared" si="4"/>
        <v>232525</v>
      </c>
      <c r="O37" s="30" t="s">
        <v>20</v>
      </c>
    </row>
    <row r="38" spans="1:16" s="97" customFormat="1" ht="26.25" customHeight="1" x14ac:dyDescent="0.3">
      <c r="A38" s="99" t="s">
        <v>158</v>
      </c>
      <c r="B38" s="100">
        <v>41865</v>
      </c>
      <c r="C38" s="24"/>
      <c r="D38" s="24">
        <v>215000</v>
      </c>
      <c r="E38" s="24"/>
      <c r="F38" s="24">
        <f t="shared" si="0"/>
        <v>215000</v>
      </c>
      <c r="G38" s="24">
        <v>119146</v>
      </c>
      <c r="H38" s="24">
        <f t="shared" si="1"/>
        <v>95854</v>
      </c>
      <c r="I38" s="24">
        <v>5</v>
      </c>
      <c r="J38" s="96">
        <v>0.45100000000000001</v>
      </c>
      <c r="K38" s="24">
        <v>12</v>
      </c>
      <c r="L38" s="24">
        <f t="shared" si="5"/>
        <v>43230</v>
      </c>
      <c r="M38" s="24">
        <f t="shared" si="3"/>
        <v>162376</v>
      </c>
      <c r="N38" s="24">
        <f t="shared" si="4"/>
        <v>52624</v>
      </c>
      <c r="O38" s="30" t="s">
        <v>20</v>
      </c>
    </row>
    <row r="39" spans="1:16" s="97" customFormat="1" ht="26.25" customHeight="1" x14ac:dyDescent="0.3">
      <c r="A39" s="99" t="s">
        <v>159</v>
      </c>
      <c r="B39" s="100">
        <v>41957</v>
      </c>
      <c r="C39" s="24"/>
      <c r="D39" s="24">
        <v>9460000</v>
      </c>
      <c r="E39" s="24"/>
      <c r="F39" s="24">
        <f t="shared" si="0"/>
        <v>9460000</v>
      </c>
      <c r="G39" s="24">
        <v>4656841</v>
      </c>
      <c r="H39" s="24">
        <f t="shared" si="1"/>
        <v>4803159</v>
      </c>
      <c r="I39" s="24">
        <v>5</v>
      </c>
      <c r="J39" s="96">
        <v>0.45100000000000001</v>
      </c>
      <c r="K39" s="24">
        <v>12</v>
      </c>
      <c r="L39" s="24">
        <f t="shared" si="5"/>
        <v>2166225</v>
      </c>
      <c r="M39" s="24">
        <f t="shared" si="3"/>
        <v>6823066</v>
      </c>
      <c r="N39" s="24">
        <f t="shared" si="4"/>
        <v>2636934</v>
      </c>
      <c r="O39" s="30" t="s">
        <v>20</v>
      </c>
    </row>
    <row r="40" spans="1:16" s="97" customFormat="1" ht="26.25" customHeight="1" x14ac:dyDescent="0.3">
      <c r="A40" s="99" t="s">
        <v>160</v>
      </c>
      <c r="B40" s="100">
        <v>41957</v>
      </c>
      <c r="C40" s="24"/>
      <c r="D40" s="24">
        <v>5860000</v>
      </c>
      <c r="E40" s="24"/>
      <c r="F40" s="24">
        <f t="shared" si="0"/>
        <v>5860000</v>
      </c>
      <c r="G40" s="24">
        <v>2884682</v>
      </c>
      <c r="H40" s="24">
        <f t="shared" si="1"/>
        <v>2975318</v>
      </c>
      <c r="I40" s="24">
        <v>5</v>
      </c>
      <c r="J40" s="96">
        <v>0.45100000000000001</v>
      </c>
      <c r="K40" s="24">
        <v>12</v>
      </c>
      <c r="L40" s="24">
        <f t="shared" si="5"/>
        <v>1341868</v>
      </c>
      <c r="M40" s="24">
        <f t="shared" si="3"/>
        <v>4226550</v>
      </c>
      <c r="N40" s="24">
        <f t="shared" si="4"/>
        <v>1633450</v>
      </c>
      <c r="O40" s="30" t="s">
        <v>20</v>
      </c>
    </row>
    <row r="41" spans="1:16" s="97" customFormat="1" ht="26.25" customHeight="1" x14ac:dyDescent="0.3">
      <c r="A41" s="99" t="s">
        <v>161</v>
      </c>
      <c r="B41" s="100">
        <v>41955</v>
      </c>
      <c r="C41" s="24"/>
      <c r="D41" s="24">
        <v>6897000</v>
      </c>
      <c r="E41" s="24"/>
      <c r="F41" s="24">
        <f t="shared" si="0"/>
        <v>6897000</v>
      </c>
      <c r="G41" s="24">
        <v>3395162</v>
      </c>
      <c r="H41" s="24">
        <f t="shared" si="1"/>
        <v>3501838</v>
      </c>
      <c r="I41" s="24">
        <v>5</v>
      </c>
      <c r="J41" s="96">
        <v>0.45100000000000001</v>
      </c>
      <c r="K41" s="24">
        <v>12</v>
      </c>
      <c r="L41" s="24">
        <f t="shared" si="5"/>
        <v>1579329</v>
      </c>
      <c r="M41" s="24">
        <f t="shared" si="3"/>
        <v>4974491</v>
      </c>
      <c r="N41" s="24">
        <f t="shared" si="4"/>
        <v>1922509</v>
      </c>
      <c r="O41" s="30" t="s">
        <v>20</v>
      </c>
    </row>
    <row r="42" spans="1:16" s="97" customFormat="1" ht="26.25" customHeight="1" x14ac:dyDescent="0.3">
      <c r="A42" s="99" t="s">
        <v>162</v>
      </c>
      <c r="B42" s="100">
        <v>42192</v>
      </c>
      <c r="C42" s="24"/>
      <c r="D42" s="24">
        <v>1907790</v>
      </c>
      <c r="F42" s="24">
        <f t="shared" si="0"/>
        <v>1907790</v>
      </c>
      <c r="G42" s="24">
        <v>430207</v>
      </c>
      <c r="H42" s="24">
        <f t="shared" si="1"/>
        <v>1477583</v>
      </c>
      <c r="I42" s="24">
        <v>5</v>
      </c>
      <c r="J42" s="96">
        <v>0.45100000000000001</v>
      </c>
      <c r="K42" s="24">
        <v>12</v>
      </c>
      <c r="L42" s="24">
        <f t="shared" si="5"/>
        <v>666390</v>
      </c>
      <c r="M42" s="24">
        <f t="shared" si="3"/>
        <v>1096597</v>
      </c>
      <c r="N42" s="24">
        <f t="shared" si="4"/>
        <v>811193</v>
      </c>
      <c r="O42" s="30" t="s">
        <v>20</v>
      </c>
      <c r="P42" s="97" t="s">
        <v>163</v>
      </c>
    </row>
    <row r="43" spans="1:16" s="97" customFormat="1" ht="26.25" customHeight="1" x14ac:dyDescent="0.3">
      <c r="A43" s="99" t="s">
        <v>164</v>
      </c>
      <c r="B43" s="100">
        <v>42192</v>
      </c>
      <c r="C43" s="24"/>
      <c r="D43" s="24">
        <v>431850</v>
      </c>
      <c r="F43" s="24">
        <f t="shared" si="0"/>
        <v>431850</v>
      </c>
      <c r="G43" s="24">
        <v>97382</v>
      </c>
      <c r="H43" s="24">
        <f t="shared" si="1"/>
        <v>334468</v>
      </c>
      <c r="I43" s="24">
        <v>5</v>
      </c>
      <c r="J43" s="96">
        <v>0.45100000000000001</v>
      </c>
      <c r="K43" s="24">
        <v>12</v>
      </c>
      <c r="L43" s="24">
        <f t="shared" si="5"/>
        <v>150845</v>
      </c>
      <c r="M43" s="24">
        <f t="shared" si="3"/>
        <v>248227</v>
      </c>
      <c r="N43" s="24">
        <f t="shared" si="4"/>
        <v>183623</v>
      </c>
      <c r="O43" s="30" t="s">
        <v>20</v>
      </c>
      <c r="P43" s="97" t="s">
        <v>163</v>
      </c>
    </row>
    <row r="44" spans="1:16" s="97" customFormat="1" ht="26.25" customHeight="1" x14ac:dyDescent="0.3">
      <c r="A44" s="99" t="s">
        <v>165</v>
      </c>
      <c r="B44" s="100">
        <v>42192</v>
      </c>
      <c r="C44" s="24"/>
      <c r="D44" s="24">
        <v>863710</v>
      </c>
      <c r="F44" s="24">
        <f t="shared" si="0"/>
        <v>863710</v>
      </c>
      <c r="G44" s="24">
        <v>194767</v>
      </c>
      <c r="H44" s="24">
        <f t="shared" si="1"/>
        <v>668943</v>
      </c>
      <c r="I44" s="24">
        <v>5</v>
      </c>
      <c r="J44" s="96">
        <v>0.45100000000000001</v>
      </c>
      <c r="K44" s="24">
        <v>12</v>
      </c>
      <c r="L44" s="24">
        <f t="shared" si="5"/>
        <v>301693</v>
      </c>
      <c r="M44" s="24">
        <f t="shared" si="3"/>
        <v>496460</v>
      </c>
      <c r="N44" s="24">
        <f t="shared" si="4"/>
        <v>367250</v>
      </c>
      <c r="O44" s="30" t="s">
        <v>20</v>
      </c>
      <c r="P44" s="97" t="s">
        <v>163</v>
      </c>
    </row>
    <row r="45" spans="1:16" s="97" customFormat="1" ht="26.25" customHeight="1" x14ac:dyDescent="0.3">
      <c r="A45" s="99" t="s">
        <v>166</v>
      </c>
      <c r="B45" s="100">
        <v>42192</v>
      </c>
      <c r="C45" s="24"/>
      <c r="D45" s="24">
        <v>3815590</v>
      </c>
      <c r="F45" s="24">
        <f t="shared" si="0"/>
        <v>3815590</v>
      </c>
      <c r="G45" s="24">
        <v>860416</v>
      </c>
      <c r="H45" s="24">
        <f t="shared" si="1"/>
        <v>2955174</v>
      </c>
      <c r="I45" s="24">
        <v>5</v>
      </c>
      <c r="J45" s="96">
        <v>0.45100000000000001</v>
      </c>
      <c r="K45" s="24">
        <v>12</v>
      </c>
      <c r="L45" s="24">
        <f t="shared" si="5"/>
        <v>1332783</v>
      </c>
      <c r="M45" s="24">
        <f t="shared" si="3"/>
        <v>2193199</v>
      </c>
      <c r="N45" s="24">
        <f t="shared" si="4"/>
        <v>1622391</v>
      </c>
      <c r="O45" s="30" t="s">
        <v>20</v>
      </c>
      <c r="P45" s="97" t="s">
        <v>163</v>
      </c>
    </row>
    <row r="46" spans="1:16" s="97" customFormat="1" ht="26.25" customHeight="1" x14ac:dyDescent="0.3">
      <c r="A46" s="99" t="s">
        <v>167</v>
      </c>
      <c r="B46" s="100">
        <v>42192</v>
      </c>
      <c r="C46" s="24"/>
      <c r="D46" s="24">
        <v>953890</v>
      </c>
      <c r="F46" s="24">
        <f t="shared" si="0"/>
        <v>953890</v>
      </c>
      <c r="G46" s="24">
        <v>215102</v>
      </c>
      <c r="H46" s="24">
        <f t="shared" si="1"/>
        <v>738788</v>
      </c>
      <c r="I46" s="24">
        <v>5</v>
      </c>
      <c r="J46" s="96">
        <v>0.45100000000000001</v>
      </c>
      <c r="K46" s="24">
        <v>12</v>
      </c>
      <c r="L46" s="24">
        <f t="shared" si="5"/>
        <v>333193</v>
      </c>
      <c r="M46" s="24">
        <f t="shared" si="3"/>
        <v>548295</v>
      </c>
      <c r="N46" s="24">
        <f t="shared" si="4"/>
        <v>405595</v>
      </c>
      <c r="O46" s="30" t="s">
        <v>20</v>
      </c>
      <c r="P46" s="97" t="s">
        <v>163</v>
      </c>
    </row>
    <row r="47" spans="1:16" s="97" customFormat="1" ht="26.25" customHeight="1" x14ac:dyDescent="0.3">
      <c r="A47" s="99" t="s">
        <v>168</v>
      </c>
      <c r="B47" s="100">
        <v>42192</v>
      </c>
      <c r="C47" s="24"/>
      <c r="D47" s="24">
        <v>215920</v>
      </c>
      <c r="F47" s="24">
        <f t="shared" si="0"/>
        <v>215920</v>
      </c>
      <c r="G47" s="24">
        <v>48690</v>
      </c>
      <c r="H47" s="24">
        <f t="shared" si="1"/>
        <v>167230</v>
      </c>
      <c r="I47" s="24">
        <v>5</v>
      </c>
      <c r="J47" s="96">
        <v>0.45100000000000001</v>
      </c>
      <c r="K47" s="24">
        <v>12</v>
      </c>
      <c r="L47" s="24">
        <f t="shared" si="5"/>
        <v>75421</v>
      </c>
      <c r="M47" s="24">
        <f t="shared" si="3"/>
        <v>124111</v>
      </c>
      <c r="N47" s="24">
        <f t="shared" si="4"/>
        <v>91809</v>
      </c>
      <c r="O47" s="30" t="s">
        <v>20</v>
      </c>
      <c r="P47" s="97" t="s">
        <v>163</v>
      </c>
    </row>
    <row r="48" spans="1:16" s="97" customFormat="1" ht="26.25" customHeight="1" x14ac:dyDescent="0.3">
      <c r="A48" s="99" t="s">
        <v>169</v>
      </c>
      <c r="B48" s="100">
        <v>42213</v>
      </c>
      <c r="C48" s="24"/>
      <c r="D48" s="24">
        <v>1500000</v>
      </c>
      <c r="F48" s="24">
        <f t="shared" si="0"/>
        <v>1500000</v>
      </c>
      <c r="G48" s="24">
        <v>338250</v>
      </c>
      <c r="H48" s="24">
        <f t="shared" si="1"/>
        <v>1161750</v>
      </c>
      <c r="I48" s="24">
        <v>5</v>
      </c>
      <c r="J48" s="96">
        <v>0.45100000000000001</v>
      </c>
      <c r="K48" s="24">
        <v>12</v>
      </c>
      <c r="L48" s="24">
        <f t="shared" si="5"/>
        <v>523949</v>
      </c>
      <c r="M48" s="24">
        <f t="shared" si="3"/>
        <v>862199</v>
      </c>
      <c r="N48" s="24">
        <f t="shared" si="4"/>
        <v>637801</v>
      </c>
      <c r="O48" s="30" t="s">
        <v>20</v>
      </c>
      <c r="P48" s="97" t="s">
        <v>163</v>
      </c>
    </row>
    <row r="49" spans="1:16" s="97" customFormat="1" ht="26.25" customHeight="1" x14ac:dyDescent="0.3">
      <c r="A49" s="99" t="s">
        <v>170</v>
      </c>
      <c r="B49" s="100">
        <v>42362</v>
      </c>
      <c r="C49" s="24"/>
      <c r="D49" s="24">
        <v>6740000</v>
      </c>
      <c r="F49" s="24">
        <f t="shared" si="0"/>
        <v>6740000</v>
      </c>
      <c r="G49" s="24">
        <v>253312</v>
      </c>
      <c r="H49" s="24">
        <f t="shared" si="1"/>
        <v>6486688</v>
      </c>
      <c r="I49" s="24">
        <v>5</v>
      </c>
      <c r="J49" s="96">
        <v>0.45100000000000001</v>
      </c>
      <c r="K49" s="24">
        <v>12</v>
      </c>
      <c r="L49" s="24">
        <f t="shared" si="5"/>
        <v>2925496</v>
      </c>
      <c r="M49" s="24">
        <f t="shared" si="3"/>
        <v>3178808</v>
      </c>
      <c r="N49" s="24">
        <f t="shared" si="4"/>
        <v>3561192</v>
      </c>
      <c r="O49" s="30" t="s">
        <v>20</v>
      </c>
      <c r="P49" s="97" t="s">
        <v>163</v>
      </c>
    </row>
    <row r="50" spans="1:16" s="97" customFormat="1" ht="26.25" customHeight="1" x14ac:dyDescent="0.3">
      <c r="A50" s="99" t="s">
        <v>171</v>
      </c>
      <c r="B50" s="100">
        <v>42397</v>
      </c>
      <c r="C50" s="24"/>
      <c r="D50" s="24"/>
      <c r="E50" s="101">
        <v>5160000</v>
      </c>
      <c r="F50" s="24">
        <f t="shared" si="0"/>
        <v>5160000</v>
      </c>
      <c r="G50" s="24">
        <v>0</v>
      </c>
      <c r="H50" s="24">
        <f t="shared" si="1"/>
        <v>5160000</v>
      </c>
      <c r="I50" s="24">
        <v>5</v>
      </c>
      <c r="J50" s="96">
        <v>0.45100000000000001</v>
      </c>
      <c r="K50" s="24">
        <v>12</v>
      </c>
      <c r="L50" s="24">
        <f t="shared" si="5"/>
        <v>2327160</v>
      </c>
      <c r="M50" s="24">
        <f t="shared" si="3"/>
        <v>2327160</v>
      </c>
      <c r="N50" s="24">
        <f t="shared" si="4"/>
        <v>2832840</v>
      </c>
      <c r="O50" s="30" t="s">
        <v>20</v>
      </c>
      <c r="P50" s="97" t="s">
        <v>163</v>
      </c>
    </row>
    <row r="51" spans="1:16" s="97" customFormat="1" ht="26.25" customHeight="1" x14ac:dyDescent="0.3">
      <c r="A51" s="99"/>
      <c r="B51" s="100"/>
      <c r="C51" s="24"/>
      <c r="D51" s="24"/>
      <c r="E51" s="24"/>
      <c r="F51" s="24"/>
      <c r="G51" s="24"/>
      <c r="H51" s="24"/>
      <c r="I51" s="24"/>
      <c r="J51" s="96"/>
      <c r="K51" s="24"/>
      <c r="L51" s="24"/>
      <c r="M51" s="24"/>
      <c r="N51" s="24"/>
      <c r="O51" s="30"/>
    </row>
    <row r="52" spans="1:16" s="97" customFormat="1" ht="26.25" customHeight="1" x14ac:dyDescent="0.3">
      <c r="A52" s="102" t="s">
        <v>172</v>
      </c>
      <c r="B52" s="103"/>
      <c r="C52" s="104"/>
      <c r="D52" s="32">
        <f>SUM(D5:D51)</f>
        <v>283698750</v>
      </c>
      <c r="E52" s="32">
        <f>SUM(E5:E51)</f>
        <v>5160000</v>
      </c>
      <c r="F52" s="32">
        <f>SUM(F5:F51)</f>
        <v>288858750</v>
      </c>
      <c r="G52" s="32">
        <f>SUM(G5:G51)</f>
        <v>249639044</v>
      </c>
      <c r="H52" s="32">
        <f>SUM(H5:H51)</f>
        <v>39219706</v>
      </c>
      <c r="I52" s="22"/>
      <c r="J52" s="33"/>
      <c r="K52" s="22"/>
      <c r="L52" s="32">
        <f>SUM(L5:L51)</f>
        <v>20680825</v>
      </c>
      <c r="M52" s="32">
        <f>SUM(M5:M51)</f>
        <v>270319869</v>
      </c>
      <c r="N52" s="32">
        <f>SUM(N5:N51)</f>
        <v>18538881</v>
      </c>
      <c r="O52" s="34"/>
    </row>
    <row r="53" spans="1:16" s="97" customFormat="1" ht="26.25" customHeight="1" x14ac:dyDescent="0.3">
      <c r="A53" s="35" t="s">
        <v>173</v>
      </c>
      <c r="B53" s="35" t="s">
        <v>174</v>
      </c>
      <c r="C53" s="24">
        <v>132862</v>
      </c>
      <c r="D53" s="24">
        <v>945000</v>
      </c>
      <c r="E53" s="24"/>
      <c r="F53" s="24">
        <v>945000</v>
      </c>
      <c r="G53" s="24">
        <v>944000</v>
      </c>
      <c r="H53" s="24">
        <f t="shared" ref="H53:H116" si="6">F53-G53</f>
        <v>1000</v>
      </c>
      <c r="I53" s="24">
        <v>5</v>
      </c>
      <c r="J53" s="96">
        <v>0.45100000000000001</v>
      </c>
      <c r="K53" s="24">
        <v>12</v>
      </c>
      <c r="L53" s="24">
        <f>H53-1000</f>
        <v>0</v>
      </c>
      <c r="M53" s="24">
        <f>G53+L53</f>
        <v>944000</v>
      </c>
      <c r="N53" s="24">
        <f>F53-M53</f>
        <v>1000</v>
      </c>
      <c r="O53" s="36" t="s">
        <v>26</v>
      </c>
    </row>
    <row r="54" spans="1:16" s="97" customFormat="1" ht="26.25" customHeight="1" x14ac:dyDescent="0.3">
      <c r="A54" s="35" t="s">
        <v>175</v>
      </c>
      <c r="B54" s="35" t="s">
        <v>174</v>
      </c>
      <c r="C54" s="24">
        <v>158169</v>
      </c>
      <c r="D54" s="24">
        <v>1125000</v>
      </c>
      <c r="E54" s="24"/>
      <c r="F54" s="24">
        <v>1125000</v>
      </c>
      <c r="G54" s="24">
        <v>1124000</v>
      </c>
      <c r="H54" s="24">
        <f t="shared" si="6"/>
        <v>1000</v>
      </c>
      <c r="I54" s="24">
        <v>5</v>
      </c>
      <c r="J54" s="96">
        <v>0.45100000000000001</v>
      </c>
      <c r="K54" s="24">
        <v>12</v>
      </c>
      <c r="L54" s="24">
        <f t="shared" ref="L54:L117" si="7">H54-1000</f>
        <v>0</v>
      </c>
      <c r="M54" s="24">
        <f t="shared" ref="M54:M117" si="8">G54+L54</f>
        <v>1124000</v>
      </c>
      <c r="N54" s="24">
        <f t="shared" ref="N54:N117" si="9">F54-M54</f>
        <v>1000</v>
      </c>
      <c r="O54" s="36" t="s">
        <v>26</v>
      </c>
    </row>
    <row r="55" spans="1:16" s="97" customFormat="1" ht="26.25" customHeight="1" x14ac:dyDescent="0.3">
      <c r="A55" s="35" t="s">
        <v>176</v>
      </c>
      <c r="B55" s="35" t="s">
        <v>174</v>
      </c>
      <c r="C55" s="24">
        <v>359921</v>
      </c>
      <c r="D55" s="24">
        <v>2560000</v>
      </c>
      <c r="E55" s="24"/>
      <c r="F55" s="24">
        <v>2560000</v>
      </c>
      <c r="G55" s="24">
        <v>2559000</v>
      </c>
      <c r="H55" s="24">
        <f t="shared" si="6"/>
        <v>1000</v>
      </c>
      <c r="I55" s="24">
        <v>5</v>
      </c>
      <c r="J55" s="96">
        <v>0.45100000000000001</v>
      </c>
      <c r="K55" s="24">
        <v>12</v>
      </c>
      <c r="L55" s="24">
        <f t="shared" si="7"/>
        <v>0</v>
      </c>
      <c r="M55" s="24">
        <f t="shared" si="8"/>
        <v>2559000</v>
      </c>
      <c r="N55" s="24">
        <f t="shared" si="9"/>
        <v>1000</v>
      </c>
      <c r="O55" s="36" t="s">
        <v>26</v>
      </c>
    </row>
    <row r="56" spans="1:16" s="97" customFormat="1" ht="26.25" customHeight="1" x14ac:dyDescent="0.3">
      <c r="A56" s="35" t="s">
        <v>177</v>
      </c>
      <c r="B56" s="35" t="s">
        <v>174</v>
      </c>
      <c r="C56" s="24">
        <v>896988</v>
      </c>
      <c r="D56" s="24">
        <v>6380000</v>
      </c>
      <c r="E56" s="24"/>
      <c r="F56" s="24">
        <v>6380000</v>
      </c>
      <c r="G56" s="24">
        <v>6379000</v>
      </c>
      <c r="H56" s="24">
        <f t="shared" si="6"/>
        <v>1000</v>
      </c>
      <c r="I56" s="24">
        <v>5</v>
      </c>
      <c r="J56" s="96">
        <v>0.45100000000000001</v>
      </c>
      <c r="K56" s="24">
        <v>12</v>
      </c>
      <c r="L56" s="24">
        <f t="shared" si="7"/>
        <v>0</v>
      </c>
      <c r="M56" s="24">
        <f t="shared" si="8"/>
        <v>6379000</v>
      </c>
      <c r="N56" s="24">
        <f t="shared" si="9"/>
        <v>1000</v>
      </c>
      <c r="O56" s="36" t="s">
        <v>26</v>
      </c>
    </row>
    <row r="57" spans="1:16" s="97" customFormat="1" ht="26.25" customHeight="1" x14ac:dyDescent="0.3">
      <c r="A57" s="35" t="s">
        <v>178</v>
      </c>
      <c r="B57" s="35" t="s">
        <v>174</v>
      </c>
      <c r="C57" s="24">
        <v>68892</v>
      </c>
      <c r="D57" s="24">
        <v>490000</v>
      </c>
      <c r="E57" s="24"/>
      <c r="F57" s="24">
        <v>490000</v>
      </c>
      <c r="G57" s="24">
        <v>489000</v>
      </c>
      <c r="H57" s="24">
        <f t="shared" si="6"/>
        <v>1000</v>
      </c>
      <c r="I57" s="24">
        <v>5</v>
      </c>
      <c r="J57" s="96">
        <v>0.45100000000000001</v>
      </c>
      <c r="K57" s="24">
        <v>12</v>
      </c>
      <c r="L57" s="24">
        <f t="shared" si="7"/>
        <v>0</v>
      </c>
      <c r="M57" s="24">
        <f t="shared" si="8"/>
        <v>489000</v>
      </c>
      <c r="N57" s="24">
        <f t="shared" si="9"/>
        <v>1000</v>
      </c>
      <c r="O57" s="36" t="s">
        <v>26</v>
      </c>
    </row>
    <row r="58" spans="1:16" s="97" customFormat="1" ht="26.25" customHeight="1" x14ac:dyDescent="0.3">
      <c r="A58" s="35" t="s">
        <v>179</v>
      </c>
      <c r="B58" s="35" t="s">
        <v>174</v>
      </c>
      <c r="C58" s="24">
        <v>25308</v>
      </c>
      <c r="D58" s="24">
        <v>180000</v>
      </c>
      <c r="E58" s="24"/>
      <c r="F58" s="24">
        <v>180000</v>
      </c>
      <c r="G58" s="24">
        <v>179000</v>
      </c>
      <c r="H58" s="24">
        <f t="shared" si="6"/>
        <v>1000</v>
      </c>
      <c r="I58" s="24">
        <v>5</v>
      </c>
      <c r="J58" s="96">
        <v>0.45100000000000001</v>
      </c>
      <c r="K58" s="24">
        <v>12</v>
      </c>
      <c r="L58" s="24">
        <f t="shared" si="7"/>
        <v>0</v>
      </c>
      <c r="M58" s="24">
        <f t="shared" si="8"/>
        <v>179000</v>
      </c>
      <c r="N58" s="24">
        <f t="shared" si="9"/>
        <v>1000</v>
      </c>
      <c r="O58" s="36" t="s">
        <v>26</v>
      </c>
    </row>
    <row r="59" spans="1:16" s="97" customFormat="1" ht="26.25" customHeight="1" x14ac:dyDescent="0.3">
      <c r="A59" s="35" t="s">
        <v>180</v>
      </c>
      <c r="B59" s="35" t="s">
        <v>174</v>
      </c>
      <c r="C59" s="24">
        <v>39367</v>
      </c>
      <c r="D59" s="24">
        <v>280000</v>
      </c>
      <c r="E59" s="24"/>
      <c r="F59" s="24">
        <v>280000</v>
      </c>
      <c r="G59" s="24">
        <v>279000</v>
      </c>
      <c r="H59" s="24">
        <f t="shared" si="6"/>
        <v>1000</v>
      </c>
      <c r="I59" s="24">
        <v>5</v>
      </c>
      <c r="J59" s="96">
        <v>0.45100000000000001</v>
      </c>
      <c r="K59" s="24">
        <v>12</v>
      </c>
      <c r="L59" s="24">
        <f t="shared" si="7"/>
        <v>0</v>
      </c>
      <c r="M59" s="24">
        <f t="shared" si="8"/>
        <v>279000</v>
      </c>
      <c r="N59" s="24">
        <f t="shared" si="9"/>
        <v>1000</v>
      </c>
      <c r="O59" s="36" t="s">
        <v>26</v>
      </c>
    </row>
    <row r="60" spans="1:16" s="97" customFormat="1" ht="26.25" customHeight="1" x14ac:dyDescent="0.3">
      <c r="A60" s="35" t="s">
        <v>181</v>
      </c>
      <c r="B60" s="35" t="s">
        <v>174</v>
      </c>
      <c r="C60" s="24">
        <v>75922</v>
      </c>
      <c r="D60" s="24">
        <v>540000</v>
      </c>
      <c r="E60" s="24"/>
      <c r="F60" s="24">
        <v>540000</v>
      </c>
      <c r="G60" s="24">
        <v>539000</v>
      </c>
      <c r="H60" s="24">
        <f t="shared" si="6"/>
        <v>1000</v>
      </c>
      <c r="I60" s="24">
        <v>5</v>
      </c>
      <c r="J60" s="96">
        <v>0.45100000000000001</v>
      </c>
      <c r="K60" s="24">
        <v>12</v>
      </c>
      <c r="L60" s="24">
        <f t="shared" si="7"/>
        <v>0</v>
      </c>
      <c r="M60" s="24">
        <f t="shared" si="8"/>
        <v>539000</v>
      </c>
      <c r="N60" s="24">
        <f t="shared" si="9"/>
        <v>1000</v>
      </c>
      <c r="O60" s="36" t="s">
        <v>26</v>
      </c>
    </row>
    <row r="61" spans="1:16" s="97" customFormat="1" ht="26.25" customHeight="1" x14ac:dyDescent="0.3">
      <c r="A61" s="35" t="s">
        <v>182</v>
      </c>
      <c r="B61" s="35" t="s">
        <v>174</v>
      </c>
      <c r="C61" s="24">
        <v>32338</v>
      </c>
      <c r="D61" s="24">
        <v>230000</v>
      </c>
      <c r="E61" s="24"/>
      <c r="F61" s="24">
        <v>230000</v>
      </c>
      <c r="G61" s="24">
        <v>229000</v>
      </c>
      <c r="H61" s="24">
        <f t="shared" si="6"/>
        <v>1000</v>
      </c>
      <c r="I61" s="24">
        <v>5</v>
      </c>
      <c r="J61" s="96">
        <v>0.45100000000000001</v>
      </c>
      <c r="K61" s="24">
        <v>12</v>
      </c>
      <c r="L61" s="24">
        <f t="shared" si="7"/>
        <v>0</v>
      </c>
      <c r="M61" s="24">
        <f t="shared" si="8"/>
        <v>229000</v>
      </c>
      <c r="N61" s="24">
        <f t="shared" si="9"/>
        <v>1000</v>
      </c>
      <c r="O61" s="36" t="s">
        <v>26</v>
      </c>
    </row>
    <row r="62" spans="1:16" s="97" customFormat="1" ht="26.25" customHeight="1" x14ac:dyDescent="0.3">
      <c r="A62" s="35" t="s">
        <v>183</v>
      </c>
      <c r="B62" s="35" t="s">
        <v>174</v>
      </c>
      <c r="C62" s="24">
        <v>50615</v>
      </c>
      <c r="D62" s="24">
        <v>360000</v>
      </c>
      <c r="E62" s="24"/>
      <c r="F62" s="24">
        <v>360000</v>
      </c>
      <c r="G62" s="24">
        <v>359000</v>
      </c>
      <c r="H62" s="24">
        <f t="shared" si="6"/>
        <v>1000</v>
      </c>
      <c r="I62" s="24">
        <v>5</v>
      </c>
      <c r="J62" s="96">
        <v>0.45100000000000001</v>
      </c>
      <c r="K62" s="24">
        <v>12</v>
      </c>
      <c r="L62" s="24">
        <f t="shared" si="7"/>
        <v>0</v>
      </c>
      <c r="M62" s="24">
        <f t="shared" si="8"/>
        <v>359000</v>
      </c>
      <c r="N62" s="24">
        <f t="shared" si="9"/>
        <v>1000</v>
      </c>
      <c r="O62" s="36" t="s">
        <v>26</v>
      </c>
    </row>
    <row r="63" spans="1:16" s="97" customFormat="1" ht="26.25" customHeight="1" x14ac:dyDescent="0.3">
      <c r="A63" s="35" t="s">
        <v>184</v>
      </c>
      <c r="B63" s="35" t="s">
        <v>174</v>
      </c>
      <c r="C63" s="24">
        <v>61159</v>
      </c>
      <c r="D63" s="24">
        <v>435000</v>
      </c>
      <c r="E63" s="24"/>
      <c r="F63" s="24">
        <v>435000</v>
      </c>
      <c r="G63" s="24">
        <v>434000</v>
      </c>
      <c r="H63" s="24">
        <f t="shared" si="6"/>
        <v>1000</v>
      </c>
      <c r="I63" s="24">
        <v>5</v>
      </c>
      <c r="J63" s="96">
        <v>0.45100000000000001</v>
      </c>
      <c r="K63" s="24">
        <v>12</v>
      </c>
      <c r="L63" s="24">
        <f t="shared" si="7"/>
        <v>0</v>
      </c>
      <c r="M63" s="24">
        <f t="shared" si="8"/>
        <v>434000</v>
      </c>
      <c r="N63" s="24">
        <f t="shared" si="9"/>
        <v>1000</v>
      </c>
      <c r="O63" s="36" t="s">
        <v>26</v>
      </c>
    </row>
    <row r="64" spans="1:16" s="97" customFormat="1" ht="26.25" customHeight="1" x14ac:dyDescent="0.3">
      <c r="A64" s="35" t="s">
        <v>185</v>
      </c>
      <c r="B64" s="35" t="s">
        <v>174</v>
      </c>
      <c r="C64" s="24">
        <v>35149</v>
      </c>
      <c r="D64" s="24">
        <v>250000</v>
      </c>
      <c r="E64" s="24"/>
      <c r="F64" s="24">
        <v>250000</v>
      </c>
      <c r="G64" s="24">
        <v>249000</v>
      </c>
      <c r="H64" s="24">
        <f t="shared" si="6"/>
        <v>1000</v>
      </c>
      <c r="I64" s="24">
        <v>5</v>
      </c>
      <c r="J64" s="96">
        <v>0.45100000000000001</v>
      </c>
      <c r="K64" s="24">
        <v>12</v>
      </c>
      <c r="L64" s="24">
        <f t="shared" si="7"/>
        <v>0</v>
      </c>
      <c r="M64" s="24">
        <f t="shared" si="8"/>
        <v>249000</v>
      </c>
      <c r="N64" s="24">
        <f t="shared" si="9"/>
        <v>1000</v>
      </c>
      <c r="O64" s="36" t="s">
        <v>26</v>
      </c>
    </row>
    <row r="65" spans="1:15" s="97" customFormat="1" ht="26.25" customHeight="1" x14ac:dyDescent="0.3">
      <c r="A65" s="35" t="s">
        <v>186</v>
      </c>
      <c r="B65" s="35" t="s">
        <v>174</v>
      </c>
      <c r="C65" s="24">
        <v>39367</v>
      </c>
      <c r="D65" s="24">
        <v>280000</v>
      </c>
      <c r="E65" s="24"/>
      <c r="F65" s="24">
        <v>280000</v>
      </c>
      <c r="G65" s="24">
        <v>279000</v>
      </c>
      <c r="H65" s="24">
        <f t="shared" si="6"/>
        <v>1000</v>
      </c>
      <c r="I65" s="24">
        <v>5</v>
      </c>
      <c r="J65" s="96">
        <v>0.45100000000000001</v>
      </c>
      <c r="K65" s="24">
        <v>12</v>
      </c>
      <c r="L65" s="24">
        <f t="shared" si="7"/>
        <v>0</v>
      </c>
      <c r="M65" s="24">
        <f t="shared" si="8"/>
        <v>279000</v>
      </c>
      <c r="N65" s="24">
        <f t="shared" si="9"/>
        <v>1000</v>
      </c>
      <c r="O65" s="36" t="s">
        <v>26</v>
      </c>
    </row>
    <row r="66" spans="1:15" s="97" customFormat="1" ht="26.25" customHeight="1" x14ac:dyDescent="0.3">
      <c r="A66" s="35" t="s">
        <v>187</v>
      </c>
      <c r="B66" s="35" t="s">
        <v>174</v>
      </c>
      <c r="C66" s="24">
        <v>127941</v>
      </c>
      <c r="D66" s="24">
        <v>910000</v>
      </c>
      <c r="E66" s="24"/>
      <c r="F66" s="24">
        <v>910000</v>
      </c>
      <c r="G66" s="24">
        <v>909000</v>
      </c>
      <c r="H66" s="24">
        <f t="shared" si="6"/>
        <v>1000</v>
      </c>
      <c r="I66" s="24">
        <v>5</v>
      </c>
      <c r="J66" s="96">
        <v>0.45100000000000001</v>
      </c>
      <c r="K66" s="24">
        <v>12</v>
      </c>
      <c r="L66" s="24">
        <f t="shared" si="7"/>
        <v>0</v>
      </c>
      <c r="M66" s="24">
        <f t="shared" si="8"/>
        <v>909000</v>
      </c>
      <c r="N66" s="24">
        <f t="shared" si="9"/>
        <v>1000</v>
      </c>
      <c r="O66" s="36" t="s">
        <v>26</v>
      </c>
    </row>
    <row r="67" spans="1:15" s="97" customFormat="1" ht="26.25" customHeight="1" x14ac:dyDescent="0.3">
      <c r="A67" s="35" t="s">
        <v>188</v>
      </c>
      <c r="B67" s="35" t="s">
        <v>174</v>
      </c>
      <c r="C67" s="24">
        <v>114866</v>
      </c>
      <c r="D67" s="24">
        <v>817000</v>
      </c>
      <c r="E67" s="24"/>
      <c r="F67" s="24">
        <v>817000</v>
      </c>
      <c r="G67" s="24">
        <v>816000</v>
      </c>
      <c r="H67" s="24">
        <f t="shared" si="6"/>
        <v>1000</v>
      </c>
      <c r="I67" s="24">
        <v>5</v>
      </c>
      <c r="J67" s="96">
        <v>0.45100000000000001</v>
      </c>
      <c r="K67" s="24">
        <v>12</v>
      </c>
      <c r="L67" s="24">
        <f t="shared" si="7"/>
        <v>0</v>
      </c>
      <c r="M67" s="24">
        <f t="shared" si="8"/>
        <v>816000</v>
      </c>
      <c r="N67" s="24">
        <f t="shared" si="9"/>
        <v>1000</v>
      </c>
      <c r="O67" s="36" t="s">
        <v>26</v>
      </c>
    </row>
    <row r="68" spans="1:15" s="97" customFormat="1" ht="26.25" customHeight="1" x14ac:dyDescent="0.3">
      <c r="A68" s="35" t="s">
        <v>189</v>
      </c>
      <c r="B68" s="35" t="s">
        <v>174</v>
      </c>
      <c r="C68" s="24">
        <v>106852</v>
      </c>
      <c r="D68" s="24">
        <v>760000</v>
      </c>
      <c r="E68" s="24"/>
      <c r="F68" s="24">
        <v>760000</v>
      </c>
      <c r="G68" s="24">
        <v>759000</v>
      </c>
      <c r="H68" s="24">
        <f t="shared" si="6"/>
        <v>1000</v>
      </c>
      <c r="I68" s="24">
        <v>5</v>
      </c>
      <c r="J68" s="96">
        <v>0.45100000000000001</v>
      </c>
      <c r="K68" s="24">
        <v>12</v>
      </c>
      <c r="L68" s="24">
        <f t="shared" si="7"/>
        <v>0</v>
      </c>
      <c r="M68" s="24">
        <f t="shared" si="8"/>
        <v>759000</v>
      </c>
      <c r="N68" s="24">
        <f t="shared" si="9"/>
        <v>1000</v>
      </c>
      <c r="O68" s="36" t="s">
        <v>26</v>
      </c>
    </row>
    <row r="69" spans="1:15" s="97" customFormat="1" ht="26.25" customHeight="1" x14ac:dyDescent="0.3">
      <c r="A69" s="35" t="s">
        <v>190</v>
      </c>
      <c r="B69" s="35" t="s">
        <v>174</v>
      </c>
      <c r="C69" s="24">
        <v>59050</v>
      </c>
      <c r="D69" s="24">
        <v>420000</v>
      </c>
      <c r="E69" s="24"/>
      <c r="F69" s="24">
        <v>420000</v>
      </c>
      <c r="G69" s="24">
        <v>419000</v>
      </c>
      <c r="H69" s="24">
        <f t="shared" si="6"/>
        <v>1000</v>
      </c>
      <c r="I69" s="24">
        <v>5</v>
      </c>
      <c r="J69" s="96">
        <v>0.45100000000000001</v>
      </c>
      <c r="K69" s="24">
        <v>12</v>
      </c>
      <c r="L69" s="24">
        <f t="shared" si="7"/>
        <v>0</v>
      </c>
      <c r="M69" s="24">
        <f t="shared" si="8"/>
        <v>419000</v>
      </c>
      <c r="N69" s="24">
        <f t="shared" si="9"/>
        <v>1000</v>
      </c>
      <c r="O69" s="36" t="s">
        <v>26</v>
      </c>
    </row>
    <row r="70" spans="1:15" s="97" customFormat="1" ht="26.25" customHeight="1" x14ac:dyDescent="0.3">
      <c r="A70" s="35" t="s">
        <v>191</v>
      </c>
      <c r="B70" s="35" t="s">
        <v>174</v>
      </c>
      <c r="C70" s="24">
        <v>63268</v>
      </c>
      <c r="D70" s="24">
        <v>450000</v>
      </c>
      <c r="E70" s="24"/>
      <c r="F70" s="24">
        <v>450000</v>
      </c>
      <c r="G70" s="24">
        <v>449000</v>
      </c>
      <c r="H70" s="24">
        <f t="shared" si="6"/>
        <v>1000</v>
      </c>
      <c r="I70" s="24">
        <v>5</v>
      </c>
      <c r="J70" s="96">
        <v>0.45100000000000001</v>
      </c>
      <c r="K70" s="24">
        <v>12</v>
      </c>
      <c r="L70" s="24">
        <f t="shared" si="7"/>
        <v>0</v>
      </c>
      <c r="M70" s="24">
        <f t="shared" si="8"/>
        <v>449000</v>
      </c>
      <c r="N70" s="24">
        <f t="shared" si="9"/>
        <v>1000</v>
      </c>
      <c r="O70" s="36" t="s">
        <v>26</v>
      </c>
    </row>
    <row r="71" spans="1:15" s="97" customFormat="1" ht="26.25" customHeight="1" x14ac:dyDescent="0.3">
      <c r="A71" s="35" t="s">
        <v>192</v>
      </c>
      <c r="B71" s="35" t="s">
        <v>174</v>
      </c>
      <c r="C71" s="24">
        <v>934949</v>
      </c>
      <c r="D71" s="24">
        <v>6650000</v>
      </c>
      <c r="E71" s="24"/>
      <c r="F71" s="24">
        <v>6650000</v>
      </c>
      <c r="G71" s="24">
        <v>6649000</v>
      </c>
      <c r="H71" s="24">
        <f t="shared" si="6"/>
        <v>1000</v>
      </c>
      <c r="I71" s="24">
        <v>5</v>
      </c>
      <c r="J71" s="96">
        <v>0.45100000000000001</v>
      </c>
      <c r="K71" s="24">
        <v>12</v>
      </c>
      <c r="L71" s="24">
        <f t="shared" si="7"/>
        <v>0</v>
      </c>
      <c r="M71" s="24">
        <f t="shared" si="8"/>
        <v>6649000</v>
      </c>
      <c r="N71" s="24">
        <f t="shared" si="9"/>
        <v>1000</v>
      </c>
      <c r="O71" s="36" t="s">
        <v>26</v>
      </c>
    </row>
    <row r="72" spans="1:15" s="97" customFormat="1" ht="26.25" customHeight="1" x14ac:dyDescent="0.3">
      <c r="A72" s="35" t="s">
        <v>193</v>
      </c>
      <c r="B72" s="35" t="s">
        <v>174</v>
      </c>
      <c r="C72" s="24">
        <v>177149</v>
      </c>
      <c r="D72" s="24">
        <v>1260000</v>
      </c>
      <c r="E72" s="24"/>
      <c r="F72" s="24">
        <v>1260000</v>
      </c>
      <c r="G72" s="24">
        <v>1259000</v>
      </c>
      <c r="H72" s="24">
        <f t="shared" si="6"/>
        <v>1000</v>
      </c>
      <c r="I72" s="24">
        <v>5</v>
      </c>
      <c r="J72" s="96">
        <v>0.45100000000000001</v>
      </c>
      <c r="K72" s="24">
        <v>12</v>
      </c>
      <c r="L72" s="24">
        <f t="shared" si="7"/>
        <v>0</v>
      </c>
      <c r="M72" s="24">
        <f t="shared" si="8"/>
        <v>1259000</v>
      </c>
      <c r="N72" s="24">
        <f t="shared" si="9"/>
        <v>1000</v>
      </c>
      <c r="O72" s="36" t="s">
        <v>26</v>
      </c>
    </row>
    <row r="73" spans="1:15" s="97" customFormat="1" ht="26.25" customHeight="1" x14ac:dyDescent="0.3">
      <c r="A73" s="35" t="s">
        <v>194</v>
      </c>
      <c r="B73" s="35" t="s">
        <v>174</v>
      </c>
      <c r="C73" s="24">
        <v>108399</v>
      </c>
      <c r="D73" s="24">
        <v>771000</v>
      </c>
      <c r="E73" s="24"/>
      <c r="F73" s="24">
        <v>771000</v>
      </c>
      <c r="G73" s="24">
        <v>770000</v>
      </c>
      <c r="H73" s="24">
        <f t="shared" si="6"/>
        <v>1000</v>
      </c>
      <c r="I73" s="24">
        <v>5</v>
      </c>
      <c r="J73" s="96">
        <v>0.45100000000000001</v>
      </c>
      <c r="K73" s="24">
        <v>12</v>
      </c>
      <c r="L73" s="24">
        <f t="shared" si="7"/>
        <v>0</v>
      </c>
      <c r="M73" s="24">
        <f t="shared" si="8"/>
        <v>770000</v>
      </c>
      <c r="N73" s="24">
        <f t="shared" si="9"/>
        <v>1000</v>
      </c>
      <c r="O73" s="36" t="s">
        <v>26</v>
      </c>
    </row>
    <row r="74" spans="1:15" s="97" customFormat="1" ht="26.25" customHeight="1" x14ac:dyDescent="0.3">
      <c r="A74" s="35" t="s">
        <v>195</v>
      </c>
      <c r="B74" s="35" t="s">
        <v>174</v>
      </c>
      <c r="C74" s="24">
        <v>324772</v>
      </c>
      <c r="D74" s="24">
        <v>2310000</v>
      </c>
      <c r="E74" s="24"/>
      <c r="F74" s="24">
        <v>2310000</v>
      </c>
      <c r="G74" s="24">
        <v>2309000</v>
      </c>
      <c r="H74" s="24">
        <f t="shared" si="6"/>
        <v>1000</v>
      </c>
      <c r="I74" s="24">
        <v>5</v>
      </c>
      <c r="J74" s="96">
        <v>0.45100000000000001</v>
      </c>
      <c r="K74" s="24">
        <v>12</v>
      </c>
      <c r="L74" s="24">
        <f t="shared" si="7"/>
        <v>0</v>
      </c>
      <c r="M74" s="24">
        <f t="shared" si="8"/>
        <v>2309000</v>
      </c>
      <c r="N74" s="24">
        <f t="shared" si="9"/>
        <v>1000</v>
      </c>
      <c r="O74" s="36" t="s">
        <v>26</v>
      </c>
    </row>
    <row r="75" spans="1:15" s="97" customFormat="1" ht="26.25" customHeight="1" x14ac:dyDescent="0.3">
      <c r="A75" s="35" t="s">
        <v>196</v>
      </c>
      <c r="B75" s="35" t="s">
        <v>174</v>
      </c>
      <c r="C75" s="24">
        <v>112195</v>
      </c>
      <c r="D75" s="24">
        <v>798000</v>
      </c>
      <c r="E75" s="24"/>
      <c r="F75" s="24">
        <v>798000</v>
      </c>
      <c r="G75" s="24">
        <v>797000</v>
      </c>
      <c r="H75" s="24">
        <f t="shared" si="6"/>
        <v>1000</v>
      </c>
      <c r="I75" s="24">
        <v>5</v>
      </c>
      <c r="J75" s="96">
        <v>0.45100000000000001</v>
      </c>
      <c r="K75" s="24">
        <v>12</v>
      </c>
      <c r="L75" s="24">
        <f t="shared" si="7"/>
        <v>0</v>
      </c>
      <c r="M75" s="24">
        <f t="shared" si="8"/>
        <v>797000</v>
      </c>
      <c r="N75" s="24">
        <f t="shared" si="9"/>
        <v>1000</v>
      </c>
      <c r="O75" s="36" t="s">
        <v>26</v>
      </c>
    </row>
    <row r="76" spans="1:15" s="97" customFormat="1" ht="26.25" customHeight="1" x14ac:dyDescent="0.3">
      <c r="A76" s="35" t="s">
        <v>197</v>
      </c>
      <c r="B76" s="35" t="s">
        <v>174</v>
      </c>
      <c r="C76" s="24">
        <v>178555</v>
      </c>
      <c r="D76" s="24">
        <v>1270000</v>
      </c>
      <c r="E76" s="24"/>
      <c r="F76" s="24">
        <v>1270000</v>
      </c>
      <c r="G76" s="24">
        <v>1269000</v>
      </c>
      <c r="H76" s="24">
        <f t="shared" si="6"/>
        <v>1000</v>
      </c>
      <c r="I76" s="24">
        <v>5</v>
      </c>
      <c r="J76" s="96">
        <v>0.45100000000000001</v>
      </c>
      <c r="K76" s="24">
        <v>12</v>
      </c>
      <c r="L76" s="24">
        <f t="shared" si="7"/>
        <v>0</v>
      </c>
      <c r="M76" s="24">
        <f t="shared" si="8"/>
        <v>1269000</v>
      </c>
      <c r="N76" s="24">
        <f t="shared" si="9"/>
        <v>1000</v>
      </c>
      <c r="O76" s="36" t="s">
        <v>26</v>
      </c>
    </row>
    <row r="77" spans="1:15" s="97" customFormat="1" ht="26.25" customHeight="1" x14ac:dyDescent="0.3">
      <c r="A77" s="35" t="s">
        <v>198</v>
      </c>
      <c r="B77" s="35" t="s">
        <v>174</v>
      </c>
      <c r="C77" s="24">
        <v>99533</v>
      </c>
      <c r="D77" s="24">
        <v>707940</v>
      </c>
      <c r="E77" s="24"/>
      <c r="F77" s="24">
        <v>707940</v>
      </c>
      <c r="G77" s="24">
        <v>706940</v>
      </c>
      <c r="H77" s="24">
        <f t="shared" si="6"/>
        <v>1000</v>
      </c>
      <c r="I77" s="24">
        <v>5</v>
      </c>
      <c r="J77" s="96">
        <v>0.45100000000000001</v>
      </c>
      <c r="K77" s="24">
        <v>12</v>
      </c>
      <c r="L77" s="24">
        <f t="shared" si="7"/>
        <v>0</v>
      </c>
      <c r="M77" s="24">
        <f t="shared" si="8"/>
        <v>706940</v>
      </c>
      <c r="N77" s="24">
        <f t="shared" si="9"/>
        <v>1000</v>
      </c>
      <c r="O77" s="36" t="s">
        <v>26</v>
      </c>
    </row>
    <row r="78" spans="1:15" s="97" customFormat="1" ht="26.25" customHeight="1" x14ac:dyDescent="0.3">
      <c r="A78" s="35" t="s">
        <v>199</v>
      </c>
      <c r="B78" s="35" t="s">
        <v>174</v>
      </c>
      <c r="C78" s="24">
        <v>54129</v>
      </c>
      <c r="D78" s="24">
        <v>385000</v>
      </c>
      <c r="E78" s="24"/>
      <c r="F78" s="24">
        <v>385000</v>
      </c>
      <c r="G78" s="24">
        <v>384000</v>
      </c>
      <c r="H78" s="24">
        <f t="shared" si="6"/>
        <v>1000</v>
      </c>
      <c r="I78" s="24">
        <v>5</v>
      </c>
      <c r="J78" s="96">
        <v>0.45100000000000001</v>
      </c>
      <c r="K78" s="24">
        <v>12</v>
      </c>
      <c r="L78" s="24">
        <f t="shared" si="7"/>
        <v>0</v>
      </c>
      <c r="M78" s="24">
        <f t="shared" si="8"/>
        <v>384000</v>
      </c>
      <c r="N78" s="24">
        <f t="shared" si="9"/>
        <v>1000</v>
      </c>
      <c r="O78" s="36" t="s">
        <v>26</v>
      </c>
    </row>
    <row r="79" spans="1:15" s="97" customFormat="1" ht="26.25" customHeight="1" x14ac:dyDescent="0.3">
      <c r="A79" s="35" t="s">
        <v>200</v>
      </c>
      <c r="B79" s="35" t="s">
        <v>174</v>
      </c>
      <c r="C79" s="24">
        <v>442871</v>
      </c>
      <c r="D79" s="24">
        <v>3150000</v>
      </c>
      <c r="E79" s="24"/>
      <c r="F79" s="24">
        <v>3150000</v>
      </c>
      <c r="G79" s="24">
        <v>3149000</v>
      </c>
      <c r="H79" s="24">
        <f t="shared" si="6"/>
        <v>1000</v>
      </c>
      <c r="I79" s="24">
        <v>5</v>
      </c>
      <c r="J79" s="96">
        <v>0.45100000000000001</v>
      </c>
      <c r="K79" s="24">
        <v>12</v>
      </c>
      <c r="L79" s="24">
        <f t="shared" si="7"/>
        <v>0</v>
      </c>
      <c r="M79" s="24">
        <f t="shared" si="8"/>
        <v>3149000</v>
      </c>
      <c r="N79" s="24">
        <f t="shared" si="9"/>
        <v>1000</v>
      </c>
      <c r="O79" s="36" t="s">
        <v>26</v>
      </c>
    </row>
    <row r="80" spans="1:15" s="97" customFormat="1" ht="26.25" customHeight="1" x14ac:dyDescent="0.3">
      <c r="A80" s="35" t="s">
        <v>201</v>
      </c>
      <c r="B80" s="35" t="s">
        <v>174</v>
      </c>
      <c r="C80" s="24">
        <v>98416</v>
      </c>
      <c r="D80" s="24">
        <v>700000</v>
      </c>
      <c r="E80" s="24"/>
      <c r="F80" s="24">
        <v>700000</v>
      </c>
      <c r="G80" s="24">
        <v>699000</v>
      </c>
      <c r="H80" s="24">
        <f t="shared" si="6"/>
        <v>1000</v>
      </c>
      <c r="I80" s="24">
        <v>5</v>
      </c>
      <c r="J80" s="96">
        <v>0.45100000000000001</v>
      </c>
      <c r="K80" s="24">
        <v>12</v>
      </c>
      <c r="L80" s="24">
        <f t="shared" si="7"/>
        <v>0</v>
      </c>
      <c r="M80" s="24">
        <f t="shared" si="8"/>
        <v>699000</v>
      </c>
      <c r="N80" s="24">
        <f t="shared" si="9"/>
        <v>1000</v>
      </c>
      <c r="O80" s="36" t="s">
        <v>26</v>
      </c>
    </row>
    <row r="81" spans="1:15" s="97" customFormat="1" ht="26.25" customHeight="1" x14ac:dyDescent="0.3">
      <c r="A81" s="35" t="s">
        <v>202</v>
      </c>
      <c r="B81" s="35" t="s">
        <v>174</v>
      </c>
      <c r="C81" s="24">
        <v>2087816</v>
      </c>
      <c r="D81" s="24">
        <v>14850000</v>
      </c>
      <c r="E81" s="24"/>
      <c r="F81" s="24">
        <v>14850000</v>
      </c>
      <c r="G81" s="24">
        <v>14849000</v>
      </c>
      <c r="H81" s="24">
        <f t="shared" si="6"/>
        <v>1000</v>
      </c>
      <c r="I81" s="24">
        <v>5</v>
      </c>
      <c r="J81" s="96">
        <v>0.45100000000000001</v>
      </c>
      <c r="K81" s="24">
        <v>12</v>
      </c>
      <c r="L81" s="24">
        <f t="shared" si="7"/>
        <v>0</v>
      </c>
      <c r="M81" s="24">
        <f t="shared" si="8"/>
        <v>14849000</v>
      </c>
      <c r="N81" s="24">
        <f t="shared" si="9"/>
        <v>1000</v>
      </c>
      <c r="O81" s="36" t="s">
        <v>26</v>
      </c>
    </row>
    <row r="82" spans="1:15" s="97" customFormat="1" ht="26.25" customHeight="1" x14ac:dyDescent="0.3">
      <c r="A82" s="35" t="s">
        <v>203</v>
      </c>
      <c r="B82" s="35" t="s">
        <v>174</v>
      </c>
      <c r="C82" s="24">
        <v>590494</v>
      </c>
      <c r="D82" s="24">
        <v>4200000</v>
      </c>
      <c r="E82" s="24"/>
      <c r="F82" s="24">
        <v>4200000</v>
      </c>
      <c r="G82" s="24">
        <v>4199000</v>
      </c>
      <c r="H82" s="24">
        <f t="shared" si="6"/>
        <v>1000</v>
      </c>
      <c r="I82" s="24">
        <v>5</v>
      </c>
      <c r="J82" s="96">
        <v>0.45100000000000001</v>
      </c>
      <c r="K82" s="24">
        <v>12</v>
      </c>
      <c r="L82" s="24">
        <f t="shared" si="7"/>
        <v>0</v>
      </c>
      <c r="M82" s="24">
        <f t="shared" si="8"/>
        <v>4199000</v>
      </c>
      <c r="N82" s="24">
        <f t="shared" si="9"/>
        <v>1000</v>
      </c>
      <c r="O82" s="36" t="s">
        <v>26</v>
      </c>
    </row>
    <row r="83" spans="1:15" s="97" customFormat="1" ht="26.25" customHeight="1" x14ac:dyDescent="0.3">
      <c r="A83" s="35" t="s">
        <v>204</v>
      </c>
      <c r="B83" s="35" t="s">
        <v>174</v>
      </c>
      <c r="C83" s="24">
        <v>52583</v>
      </c>
      <c r="D83" s="24">
        <v>374000</v>
      </c>
      <c r="E83" s="24"/>
      <c r="F83" s="24">
        <v>374000</v>
      </c>
      <c r="G83" s="24">
        <v>373000</v>
      </c>
      <c r="H83" s="24">
        <f t="shared" si="6"/>
        <v>1000</v>
      </c>
      <c r="I83" s="24">
        <v>5</v>
      </c>
      <c r="J83" s="96">
        <v>0.45100000000000001</v>
      </c>
      <c r="K83" s="24">
        <v>12</v>
      </c>
      <c r="L83" s="24">
        <f t="shared" si="7"/>
        <v>0</v>
      </c>
      <c r="M83" s="24">
        <f t="shared" si="8"/>
        <v>373000</v>
      </c>
      <c r="N83" s="24">
        <f t="shared" si="9"/>
        <v>1000</v>
      </c>
      <c r="O83" s="36" t="s">
        <v>26</v>
      </c>
    </row>
    <row r="84" spans="1:15" s="97" customFormat="1" ht="26.25" customHeight="1" x14ac:dyDescent="0.3">
      <c r="A84" s="35" t="s">
        <v>205</v>
      </c>
      <c r="B84" s="35" t="s">
        <v>174</v>
      </c>
      <c r="C84" s="24">
        <v>81546</v>
      </c>
      <c r="D84" s="24">
        <v>580000</v>
      </c>
      <c r="E84" s="24"/>
      <c r="F84" s="24">
        <v>580000</v>
      </c>
      <c r="G84" s="24">
        <v>579000</v>
      </c>
      <c r="H84" s="24">
        <f t="shared" si="6"/>
        <v>1000</v>
      </c>
      <c r="I84" s="24">
        <v>5</v>
      </c>
      <c r="J84" s="96">
        <v>0.45100000000000001</v>
      </c>
      <c r="K84" s="24">
        <v>12</v>
      </c>
      <c r="L84" s="24">
        <f t="shared" si="7"/>
        <v>0</v>
      </c>
      <c r="M84" s="24">
        <f t="shared" si="8"/>
        <v>579000</v>
      </c>
      <c r="N84" s="24">
        <f t="shared" si="9"/>
        <v>1000</v>
      </c>
      <c r="O84" s="36" t="s">
        <v>26</v>
      </c>
    </row>
    <row r="85" spans="1:15" s="97" customFormat="1" ht="26.25" customHeight="1" x14ac:dyDescent="0.3">
      <c r="A85" s="35" t="s">
        <v>205</v>
      </c>
      <c r="B85" s="35" t="s">
        <v>174</v>
      </c>
      <c r="C85" s="24">
        <v>89981</v>
      </c>
      <c r="D85" s="24">
        <v>640000</v>
      </c>
      <c r="E85" s="24"/>
      <c r="F85" s="24">
        <v>640000</v>
      </c>
      <c r="G85" s="24">
        <v>639000</v>
      </c>
      <c r="H85" s="24">
        <f t="shared" si="6"/>
        <v>1000</v>
      </c>
      <c r="I85" s="24">
        <v>5</v>
      </c>
      <c r="J85" s="96">
        <v>0.45100000000000001</v>
      </c>
      <c r="K85" s="24">
        <v>12</v>
      </c>
      <c r="L85" s="24">
        <f t="shared" si="7"/>
        <v>0</v>
      </c>
      <c r="M85" s="24">
        <f t="shared" si="8"/>
        <v>639000</v>
      </c>
      <c r="N85" s="24">
        <f t="shared" si="9"/>
        <v>1000</v>
      </c>
      <c r="O85" s="36" t="s">
        <v>26</v>
      </c>
    </row>
    <row r="86" spans="1:15" s="97" customFormat="1" ht="26.25" customHeight="1" x14ac:dyDescent="0.3">
      <c r="A86" s="35" t="s">
        <v>206</v>
      </c>
      <c r="B86" s="35" t="s">
        <v>174</v>
      </c>
      <c r="C86" s="24">
        <v>97010</v>
      </c>
      <c r="D86" s="24">
        <v>690000</v>
      </c>
      <c r="E86" s="24"/>
      <c r="F86" s="24">
        <v>690000</v>
      </c>
      <c r="G86" s="24">
        <v>689000</v>
      </c>
      <c r="H86" s="24">
        <f t="shared" si="6"/>
        <v>1000</v>
      </c>
      <c r="I86" s="24">
        <v>5</v>
      </c>
      <c r="J86" s="96">
        <v>0.45100000000000001</v>
      </c>
      <c r="K86" s="24">
        <v>12</v>
      </c>
      <c r="L86" s="24">
        <f t="shared" si="7"/>
        <v>0</v>
      </c>
      <c r="M86" s="24">
        <f t="shared" si="8"/>
        <v>689000</v>
      </c>
      <c r="N86" s="24">
        <f t="shared" si="9"/>
        <v>1000</v>
      </c>
      <c r="O86" s="36" t="s">
        <v>26</v>
      </c>
    </row>
    <row r="87" spans="1:15" s="97" customFormat="1" ht="26.25" customHeight="1" x14ac:dyDescent="0.3">
      <c r="A87" s="35" t="s">
        <v>207</v>
      </c>
      <c r="B87" s="35" t="s">
        <v>174</v>
      </c>
      <c r="C87" s="24">
        <v>49208</v>
      </c>
      <c r="D87" s="24">
        <v>350000</v>
      </c>
      <c r="E87" s="24"/>
      <c r="F87" s="24">
        <v>350000</v>
      </c>
      <c r="G87" s="24">
        <v>349000</v>
      </c>
      <c r="H87" s="24">
        <f t="shared" si="6"/>
        <v>1000</v>
      </c>
      <c r="I87" s="24">
        <v>5</v>
      </c>
      <c r="J87" s="96">
        <v>0.45100000000000001</v>
      </c>
      <c r="K87" s="24">
        <v>12</v>
      </c>
      <c r="L87" s="24">
        <f t="shared" si="7"/>
        <v>0</v>
      </c>
      <c r="M87" s="24">
        <f t="shared" si="8"/>
        <v>349000</v>
      </c>
      <c r="N87" s="24">
        <f t="shared" si="9"/>
        <v>1000</v>
      </c>
      <c r="O87" s="36" t="s">
        <v>26</v>
      </c>
    </row>
    <row r="88" spans="1:15" s="97" customFormat="1" ht="26.25" customHeight="1" x14ac:dyDescent="0.3">
      <c r="A88" s="35" t="s">
        <v>208</v>
      </c>
      <c r="B88" s="35" t="s">
        <v>174</v>
      </c>
      <c r="C88" s="24">
        <v>44991</v>
      </c>
      <c r="D88" s="24">
        <v>320000</v>
      </c>
      <c r="E88" s="24"/>
      <c r="F88" s="24">
        <v>320000</v>
      </c>
      <c r="G88" s="24">
        <v>319000</v>
      </c>
      <c r="H88" s="24">
        <f t="shared" si="6"/>
        <v>1000</v>
      </c>
      <c r="I88" s="24">
        <v>5</v>
      </c>
      <c r="J88" s="96">
        <v>0.45100000000000001</v>
      </c>
      <c r="K88" s="24">
        <v>12</v>
      </c>
      <c r="L88" s="24">
        <f t="shared" si="7"/>
        <v>0</v>
      </c>
      <c r="M88" s="24">
        <f t="shared" si="8"/>
        <v>319000</v>
      </c>
      <c r="N88" s="24">
        <f t="shared" si="9"/>
        <v>1000</v>
      </c>
      <c r="O88" s="36" t="s">
        <v>26</v>
      </c>
    </row>
    <row r="89" spans="1:15" s="97" customFormat="1" ht="26.25" customHeight="1" x14ac:dyDescent="0.3">
      <c r="A89" s="35" t="s">
        <v>209</v>
      </c>
      <c r="B89" s="35" t="s">
        <v>174</v>
      </c>
      <c r="C89" s="24">
        <v>39367</v>
      </c>
      <c r="D89" s="24">
        <v>280000</v>
      </c>
      <c r="E89" s="24"/>
      <c r="F89" s="24">
        <v>280000</v>
      </c>
      <c r="G89" s="24">
        <v>279000</v>
      </c>
      <c r="H89" s="24">
        <f t="shared" si="6"/>
        <v>1000</v>
      </c>
      <c r="I89" s="24">
        <v>5</v>
      </c>
      <c r="J89" s="96">
        <v>0.45100000000000001</v>
      </c>
      <c r="K89" s="24">
        <v>12</v>
      </c>
      <c r="L89" s="24">
        <f t="shared" si="7"/>
        <v>0</v>
      </c>
      <c r="M89" s="24">
        <f t="shared" si="8"/>
        <v>279000</v>
      </c>
      <c r="N89" s="24">
        <f t="shared" si="9"/>
        <v>1000</v>
      </c>
      <c r="O89" s="36" t="s">
        <v>26</v>
      </c>
    </row>
    <row r="90" spans="1:15" s="97" customFormat="1" ht="26.25" customHeight="1" x14ac:dyDescent="0.3">
      <c r="A90" s="35" t="s">
        <v>210</v>
      </c>
      <c r="B90" s="35" t="s">
        <v>174</v>
      </c>
      <c r="C90" s="24">
        <v>42179</v>
      </c>
      <c r="D90" s="24">
        <v>300000</v>
      </c>
      <c r="E90" s="24"/>
      <c r="F90" s="24">
        <v>300000</v>
      </c>
      <c r="G90" s="24">
        <v>299000</v>
      </c>
      <c r="H90" s="24">
        <f t="shared" si="6"/>
        <v>1000</v>
      </c>
      <c r="I90" s="24">
        <v>5</v>
      </c>
      <c r="J90" s="96">
        <v>0.45100000000000001</v>
      </c>
      <c r="K90" s="24">
        <v>12</v>
      </c>
      <c r="L90" s="24">
        <f t="shared" si="7"/>
        <v>0</v>
      </c>
      <c r="M90" s="24">
        <f t="shared" si="8"/>
        <v>299000</v>
      </c>
      <c r="N90" s="24">
        <f t="shared" si="9"/>
        <v>1000</v>
      </c>
      <c r="O90" s="36" t="s">
        <v>26</v>
      </c>
    </row>
    <row r="91" spans="1:15" s="97" customFormat="1" ht="26.25" customHeight="1" x14ac:dyDescent="0.3">
      <c r="A91" s="35" t="s">
        <v>211</v>
      </c>
      <c r="B91" s="35" t="s">
        <v>174</v>
      </c>
      <c r="C91" s="24">
        <v>108258</v>
      </c>
      <c r="D91" s="24">
        <v>770000</v>
      </c>
      <c r="E91" s="24"/>
      <c r="F91" s="24">
        <v>770000</v>
      </c>
      <c r="G91" s="24">
        <v>769000</v>
      </c>
      <c r="H91" s="24">
        <f t="shared" si="6"/>
        <v>1000</v>
      </c>
      <c r="I91" s="24">
        <v>5</v>
      </c>
      <c r="J91" s="96">
        <v>0.45100000000000001</v>
      </c>
      <c r="K91" s="24">
        <v>12</v>
      </c>
      <c r="L91" s="24">
        <f t="shared" si="7"/>
        <v>0</v>
      </c>
      <c r="M91" s="24">
        <f t="shared" si="8"/>
        <v>769000</v>
      </c>
      <c r="N91" s="24">
        <f t="shared" si="9"/>
        <v>1000</v>
      </c>
      <c r="O91" s="36" t="s">
        <v>26</v>
      </c>
    </row>
    <row r="92" spans="1:15" s="97" customFormat="1" ht="26.25" customHeight="1" x14ac:dyDescent="0.3">
      <c r="A92" s="35" t="s">
        <v>212</v>
      </c>
      <c r="B92" s="35" t="s">
        <v>174</v>
      </c>
      <c r="C92" s="24">
        <v>19684</v>
      </c>
      <c r="D92" s="24">
        <v>140000</v>
      </c>
      <c r="E92" s="24"/>
      <c r="F92" s="24">
        <v>140000</v>
      </c>
      <c r="G92" s="24">
        <v>139000</v>
      </c>
      <c r="H92" s="24">
        <f t="shared" si="6"/>
        <v>1000</v>
      </c>
      <c r="I92" s="24">
        <v>5</v>
      </c>
      <c r="J92" s="96">
        <v>0.45100000000000001</v>
      </c>
      <c r="K92" s="24">
        <v>12</v>
      </c>
      <c r="L92" s="24">
        <f t="shared" si="7"/>
        <v>0</v>
      </c>
      <c r="M92" s="24">
        <f t="shared" si="8"/>
        <v>139000</v>
      </c>
      <c r="N92" s="24">
        <f t="shared" si="9"/>
        <v>1000</v>
      </c>
      <c r="O92" s="36" t="s">
        <v>26</v>
      </c>
    </row>
    <row r="93" spans="1:15" s="97" customFormat="1" ht="26.25" customHeight="1" x14ac:dyDescent="0.3">
      <c r="A93" s="35" t="s">
        <v>213</v>
      </c>
      <c r="B93" s="35" t="s">
        <v>174</v>
      </c>
      <c r="C93" s="24">
        <v>66080</v>
      </c>
      <c r="D93" s="24">
        <v>470000</v>
      </c>
      <c r="E93" s="24"/>
      <c r="F93" s="24">
        <v>470000</v>
      </c>
      <c r="G93" s="24">
        <v>469000</v>
      </c>
      <c r="H93" s="24">
        <f t="shared" si="6"/>
        <v>1000</v>
      </c>
      <c r="I93" s="24">
        <v>5</v>
      </c>
      <c r="J93" s="96">
        <v>0.45100000000000001</v>
      </c>
      <c r="K93" s="24">
        <v>12</v>
      </c>
      <c r="L93" s="24">
        <f t="shared" si="7"/>
        <v>0</v>
      </c>
      <c r="M93" s="24">
        <f t="shared" si="8"/>
        <v>469000</v>
      </c>
      <c r="N93" s="24">
        <f t="shared" si="9"/>
        <v>1000</v>
      </c>
      <c r="O93" s="36" t="s">
        <v>26</v>
      </c>
    </row>
    <row r="94" spans="1:15" s="97" customFormat="1" ht="26.25" customHeight="1" x14ac:dyDescent="0.3">
      <c r="A94" s="35" t="s">
        <v>214</v>
      </c>
      <c r="B94" s="35" t="s">
        <v>174</v>
      </c>
      <c r="C94" s="24">
        <v>136658</v>
      </c>
      <c r="D94" s="24">
        <v>972000</v>
      </c>
      <c r="E94" s="24"/>
      <c r="F94" s="24">
        <v>972000</v>
      </c>
      <c r="G94" s="24">
        <v>971000</v>
      </c>
      <c r="H94" s="24">
        <f t="shared" si="6"/>
        <v>1000</v>
      </c>
      <c r="I94" s="24">
        <v>5</v>
      </c>
      <c r="J94" s="96">
        <v>0.45100000000000001</v>
      </c>
      <c r="K94" s="24">
        <v>12</v>
      </c>
      <c r="L94" s="24">
        <f t="shared" si="7"/>
        <v>0</v>
      </c>
      <c r="M94" s="24">
        <f t="shared" si="8"/>
        <v>971000</v>
      </c>
      <c r="N94" s="24">
        <f t="shared" si="9"/>
        <v>1000</v>
      </c>
      <c r="O94" s="36" t="s">
        <v>26</v>
      </c>
    </row>
    <row r="95" spans="1:15" s="97" customFormat="1" ht="26.25" customHeight="1" x14ac:dyDescent="0.3">
      <c r="A95" s="35" t="s">
        <v>214</v>
      </c>
      <c r="B95" s="35" t="s">
        <v>174</v>
      </c>
      <c r="C95" s="24">
        <v>177149</v>
      </c>
      <c r="D95" s="24">
        <v>1260000</v>
      </c>
      <c r="E95" s="24"/>
      <c r="F95" s="24">
        <v>1260000</v>
      </c>
      <c r="G95" s="24">
        <v>1259000</v>
      </c>
      <c r="H95" s="24">
        <f t="shared" si="6"/>
        <v>1000</v>
      </c>
      <c r="I95" s="24">
        <v>5</v>
      </c>
      <c r="J95" s="96">
        <v>0.45100000000000001</v>
      </c>
      <c r="K95" s="24">
        <v>12</v>
      </c>
      <c r="L95" s="24">
        <f t="shared" si="7"/>
        <v>0</v>
      </c>
      <c r="M95" s="24">
        <f t="shared" si="8"/>
        <v>1259000</v>
      </c>
      <c r="N95" s="24">
        <f t="shared" si="9"/>
        <v>1000</v>
      </c>
      <c r="O95" s="36" t="s">
        <v>26</v>
      </c>
    </row>
    <row r="96" spans="1:15" s="97" customFormat="1" ht="26.25" customHeight="1" x14ac:dyDescent="0.3">
      <c r="A96" s="35" t="s">
        <v>215</v>
      </c>
      <c r="B96" s="35" t="s">
        <v>174</v>
      </c>
      <c r="C96" s="24">
        <v>759207</v>
      </c>
      <c r="D96" s="24">
        <v>5400000</v>
      </c>
      <c r="E96" s="24"/>
      <c r="F96" s="24">
        <v>5400000</v>
      </c>
      <c r="G96" s="24">
        <v>5399000</v>
      </c>
      <c r="H96" s="24">
        <f t="shared" si="6"/>
        <v>1000</v>
      </c>
      <c r="I96" s="24">
        <v>5</v>
      </c>
      <c r="J96" s="96">
        <v>0.45100000000000001</v>
      </c>
      <c r="K96" s="24">
        <v>12</v>
      </c>
      <c r="L96" s="24">
        <f t="shared" si="7"/>
        <v>0</v>
      </c>
      <c r="M96" s="24">
        <f t="shared" si="8"/>
        <v>5399000</v>
      </c>
      <c r="N96" s="24">
        <f t="shared" si="9"/>
        <v>1000</v>
      </c>
      <c r="O96" s="36" t="s">
        <v>26</v>
      </c>
    </row>
    <row r="97" spans="1:15" s="97" customFormat="1" ht="26.25" customHeight="1" x14ac:dyDescent="0.3">
      <c r="A97" s="35" t="s">
        <v>216</v>
      </c>
      <c r="B97" s="35" t="s">
        <v>174</v>
      </c>
      <c r="C97" s="24">
        <v>274158</v>
      </c>
      <c r="D97" s="24">
        <v>1950000</v>
      </c>
      <c r="E97" s="24"/>
      <c r="F97" s="24">
        <v>1950000</v>
      </c>
      <c r="G97" s="24">
        <v>1949000</v>
      </c>
      <c r="H97" s="24">
        <f t="shared" si="6"/>
        <v>1000</v>
      </c>
      <c r="I97" s="24">
        <v>5</v>
      </c>
      <c r="J97" s="96">
        <v>0.45100000000000001</v>
      </c>
      <c r="K97" s="24">
        <v>12</v>
      </c>
      <c r="L97" s="24">
        <f t="shared" si="7"/>
        <v>0</v>
      </c>
      <c r="M97" s="24">
        <f t="shared" si="8"/>
        <v>1949000</v>
      </c>
      <c r="N97" s="24">
        <f t="shared" si="9"/>
        <v>1000</v>
      </c>
      <c r="O97" s="36" t="s">
        <v>26</v>
      </c>
    </row>
    <row r="98" spans="1:15" s="97" customFormat="1" ht="26.25" customHeight="1" x14ac:dyDescent="0.3">
      <c r="A98" s="35" t="s">
        <v>217</v>
      </c>
      <c r="B98" s="35" t="s">
        <v>174</v>
      </c>
      <c r="C98" s="24">
        <v>63268</v>
      </c>
      <c r="D98" s="24">
        <v>450000</v>
      </c>
      <c r="E98" s="24"/>
      <c r="F98" s="24">
        <v>450000</v>
      </c>
      <c r="G98" s="24">
        <v>449000</v>
      </c>
      <c r="H98" s="24">
        <f t="shared" si="6"/>
        <v>1000</v>
      </c>
      <c r="I98" s="24">
        <v>5</v>
      </c>
      <c r="J98" s="96">
        <v>0.45100000000000001</v>
      </c>
      <c r="K98" s="24">
        <v>12</v>
      </c>
      <c r="L98" s="24">
        <f t="shared" si="7"/>
        <v>0</v>
      </c>
      <c r="M98" s="24">
        <f t="shared" si="8"/>
        <v>449000</v>
      </c>
      <c r="N98" s="24">
        <f t="shared" si="9"/>
        <v>1000</v>
      </c>
      <c r="O98" s="36" t="s">
        <v>26</v>
      </c>
    </row>
    <row r="99" spans="1:15" s="97" customFormat="1" ht="26.25" customHeight="1" x14ac:dyDescent="0.3">
      <c r="A99" s="35" t="s">
        <v>218</v>
      </c>
      <c r="B99" s="35" t="s">
        <v>174</v>
      </c>
      <c r="C99" s="24">
        <v>421782</v>
      </c>
      <c r="D99" s="24">
        <v>3000000</v>
      </c>
      <c r="E99" s="24"/>
      <c r="F99" s="24">
        <v>3000000</v>
      </c>
      <c r="G99" s="24">
        <v>2999000</v>
      </c>
      <c r="H99" s="24">
        <f t="shared" si="6"/>
        <v>1000</v>
      </c>
      <c r="I99" s="24">
        <v>5</v>
      </c>
      <c r="J99" s="96">
        <v>0.45100000000000001</v>
      </c>
      <c r="K99" s="24">
        <v>12</v>
      </c>
      <c r="L99" s="24">
        <f t="shared" si="7"/>
        <v>0</v>
      </c>
      <c r="M99" s="24">
        <f t="shared" si="8"/>
        <v>2999000</v>
      </c>
      <c r="N99" s="24">
        <f t="shared" si="9"/>
        <v>1000</v>
      </c>
      <c r="O99" s="36" t="s">
        <v>26</v>
      </c>
    </row>
    <row r="100" spans="1:15" s="97" customFormat="1" ht="26.25" customHeight="1" x14ac:dyDescent="0.3">
      <c r="A100" s="35" t="s">
        <v>219</v>
      </c>
      <c r="B100" s="35" t="s">
        <v>174</v>
      </c>
      <c r="C100" s="24">
        <v>1003839</v>
      </c>
      <c r="D100" s="24">
        <v>7140000</v>
      </c>
      <c r="E100" s="24"/>
      <c r="F100" s="24">
        <v>7140000</v>
      </c>
      <c r="G100" s="24">
        <v>7139000</v>
      </c>
      <c r="H100" s="24">
        <f t="shared" si="6"/>
        <v>1000</v>
      </c>
      <c r="I100" s="24">
        <v>5</v>
      </c>
      <c r="J100" s="96">
        <v>0.45100000000000001</v>
      </c>
      <c r="K100" s="24">
        <v>12</v>
      </c>
      <c r="L100" s="24">
        <f t="shared" si="7"/>
        <v>0</v>
      </c>
      <c r="M100" s="24">
        <f t="shared" si="8"/>
        <v>7139000</v>
      </c>
      <c r="N100" s="24">
        <f t="shared" si="9"/>
        <v>1000</v>
      </c>
      <c r="O100" s="36" t="s">
        <v>26</v>
      </c>
    </row>
    <row r="101" spans="1:15" s="97" customFormat="1" ht="26.25" customHeight="1" x14ac:dyDescent="0.3">
      <c r="A101" s="35" t="s">
        <v>220</v>
      </c>
      <c r="B101" s="35" t="s">
        <v>174</v>
      </c>
      <c r="C101" s="24">
        <v>181366</v>
      </c>
      <c r="D101" s="24">
        <v>1290000</v>
      </c>
      <c r="E101" s="24"/>
      <c r="F101" s="24">
        <v>1290000</v>
      </c>
      <c r="G101" s="24">
        <v>1289000</v>
      </c>
      <c r="H101" s="24">
        <f t="shared" si="6"/>
        <v>1000</v>
      </c>
      <c r="I101" s="24">
        <v>5</v>
      </c>
      <c r="J101" s="96">
        <v>0.45100000000000001</v>
      </c>
      <c r="K101" s="24">
        <v>12</v>
      </c>
      <c r="L101" s="24">
        <f t="shared" si="7"/>
        <v>0</v>
      </c>
      <c r="M101" s="24">
        <f t="shared" si="8"/>
        <v>1289000</v>
      </c>
      <c r="N101" s="24">
        <f t="shared" si="9"/>
        <v>1000</v>
      </c>
      <c r="O101" s="36" t="s">
        <v>26</v>
      </c>
    </row>
    <row r="102" spans="1:15" s="97" customFormat="1" ht="26.25" customHeight="1" x14ac:dyDescent="0.3">
      <c r="A102" s="35" t="s">
        <v>221</v>
      </c>
      <c r="B102" s="35" t="s">
        <v>174</v>
      </c>
      <c r="C102" s="24">
        <v>42179</v>
      </c>
      <c r="D102" s="24">
        <v>300000</v>
      </c>
      <c r="E102" s="24"/>
      <c r="F102" s="24">
        <v>300000</v>
      </c>
      <c r="G102" s="24">
        <v>299000</v>
      </c>
      <c r="H102" s="24">
        <f t="shared" si="6"/>
        <v>1000</v>
      </c>
      <c r="I102" s="24">
        <v>5</v>
      </c>
      <c r="J102" s="96">
        <v>0.45100000000000001</v>
      </c>
      <c r="K102" s="24">
        <v>12</v>
      </c>
      <c r="L102" s="24">
        <f t="shared" si="7"/>
        <v>0</v>
      </c>
      <c r="M102" s="24">
        <f t="shared" si="8"/>
        <v>299000</v>
      </c>
      <c r="N102" s="24">
        <f t="shared" si="9"/>
        <v>1000</v>
      </c>
      <c r="O102" s="36" t="s">
        <v>26</v>
      </c>
    </row>
    <row r="103" spans="1:15" s="97" customFormat="1" ht="26.25" customHeight="1" x14ac:dyDescent="0.3">
      <c r="A103" s="35" t="s">
        <v>222</v>
      </c>
      <c r="B103" s="35" t="s">
        <v>174</v>
      </c>
      <c r="C103" s="24">
        <v>70298</v>
      </c>
      <c r="D103" s="24">
        <v>500000</v>
      </c>
      <c r="E103" s="24"/>
      <c r="F103" s="24">
        <v>500000</v>
      </c>
      <c r="G103" s="24">
        <v>499000</v>
      </c>
      <c r="H103" s="24">
        <f t="shared" si="6"/>
        <v>1000</v>
      </c>
      <c r="I103" s="24">
        <v>5</v>
      </c>
      <c r="J103" s="96">
        <v>0.45100000000000001</v>
      </c>
      <c r="K103" s="24">
        <v>12</v>
      </c>
      <c r="L103" s="24">
        <f t="shared" si="7"/>
        <v>0</v>
      </c>
      <c r="M103" s="24">
        <f t="shared" si="8"/>
        <v>499000</v>
      </c>
      <c r="N103" s="24">
        <f t="shared" si="9"/>
        <v>1000</v>
      </c>
      <c r="O103" s="36" t="s">
        <v>26</v>
      </c>
    </row>
    <row r="104" spans="1:15" s="97" customFormat="1" ht="26.25" customHeight="1" x14ac:dyDescent="0.3">
      <c r="A104" s="35" t="s">
        <v>223</v>
      </c>
      <c r="B104" s="35" t="s">
        <v>174</v>
      </c>
      <c r="C104" s="24">
        <v>2010335</v>
      </c>
      <c r="D104" s="24">
        <v>14298900</v>
      </c>
      <c r="E104" s="24"/>
      <c r="F104" s="24">
        <v>14298900</v>
      </c>
      <c r="G104" s="24">
        <v>14297900</v>
      </c>
      <c r="H104" s="24">
        <f t="shared" si="6"/>
        <v>1000</v>
      </c>
      <c r="I104" s="24">
        <v>5</v>
      </c>
      <c r="J104" s="96">
        <v>0.45100000000000001</v>
      </c>
      <c r="K104" s="24">
        <v>12</v>
      </c>
      <c r="L104" s="24">
        <f t="shared" si="7"/>
        <v>0</v>
      </c>
      <c r="M104" s="24">
        <f t="shared" si="8"/>
        <v>14297900</v>
      </c>
      <c r="N104" s="24">
        <f t="shared" si="9"/>
        <v>1000</v>
      </c>
      <c r="O104" s="36" t="s">
        <v>26</v>
      </c>
    </row>
    <row r="105" spans="1:15" s="97" customFormat="1" ht="26.25" customHeight="1" x14ac:dyDescent="0.3">
      <c r="A105" s="35" t="s">
        <v>224</v>
      </c>
      <c r="B105" s="35" t="s">
        <v>174</v>
      </c>
      <c r="C105" s="24">
        <v>54129</v>
      </c>
      <c r="D105" s="24">
        <v>385000</v>
      </c>
      <c r="E105" s="24"/>
      <c r="F105" s="24">
        <v>385000</v>
      </c>
      <c r="G105" s="24">
        <v>384000</v>
      </c>
      <c r="H105" s="24">
        <f t="shared" si="6"/>
        <v>1000</v>
      </c>
      <c r="I105" s="24">
        <v>5</v>
      </c>
      <c r="J105" s="96">
        <v>0.45100000000000001</v>
      </c>
      <c r="K105" s="24">
        <v>12</v>
      </c>
      <c r="L105" s="24">
        <f t="shared" si="7"/>
        <v>0</v>
      </c>
      <c r="M105" s="24">
        <f t="shared" si="8"/>
        <v>384000</v>
      </c>
      <c r="N105" s="24">
        <f t="shared" si="9"/>
        <v>1000</v>
      </c>
      <c r="O105" s="36" t="s">
        <v>26</v>
      </c>
    </row>
    <row r="106" spans="1:15" s="97" customFormat="1" ht="26.25" customHeight="1" x14ac:dyDescent="0.3">
      <c r="A106" s="35" t="s">
        <v>225</v>
      </c>
      <c r="B106" s="35" t="s">
        <v>174</v>
      </c>
      <c r="C106" s="24">
        <v>83514</v>
      </c>
      <c r="D106" s="24">
        <v>594000</v>
      </c>
      <c r="E106" s="24"/>
      <c r="F106" s="24">
        <v>594000</v>
      </c>
      <c r="G106" s="24">
        <v>593000</v>
      </c>
      <c r="H106" s="24">
        <f t="shared" si="6"/>
        <v>1000</v>
      </c>
      <c r="I106" s="24">
        <v>5</v>
      </c>
      <c r="J106" s="96">
        <v>0.45100000000000001</v>
      </c>
      <c r="K106" s="24">
        <v>12</v>
      </c>
      <c r="L106" s="24">
        <f t="shared" si="7"/>
        <v>0</v>
      </c>
      <c r="M106" s="24">
        <f t="shared" si="8"/>
        <v>593000</v>
      </c>
      <c r="N106" s="24">
        <f t="shared" si="9"/>
        <v>1000</v>
      </c>
      <c r="O106" s="36" t="s">
        <v>26</v>
      </c>
    </row>
    <row r="107" spans="1:15" s="97" customFormat="1" ht="26.25" customHeight="1" x14ac:dyDescent="0.3">
      <c r="A107" s="35" t="s">
        <v>226</v>
      </c>
      <c r="B107" s="35" t="s">
        <v>174</v>
      </c>
      <c r="C107" s="24">
        <v>33744</v>
      </c>
      <c r="D107" s="24">
        <v>240000</v>
      </c>
      <c r="E107" s="24"/>
      <c r="F107" s="24">
        <v>240000</v>
      </c>
      <c r="G107" s="24">
        <v>239000</v>
      </c>
      <c r="H107" s="24">
        <f t="shared" si="6"/>
        <v>1000</v>
      </c>
      <c r="I107" s="24">
        <v>5</v>
      </c>
      <c r="J107" s="96">
        <v>0.45100000000000001</v>
      </c>
      <c r="K107" s="24">
        <v>12</v>
      </c>
      <c r="L107" s="24">
        <f t="shared" si="7"/>
        <v>0</v>
      </c>
      <c r="M107" s="24">
        <f t="shared" si="8"/>
        <v>239000</v>
      </c>
      <c r="N107" s="24">
        <f t="shared" si="9"/>
        <v>1000</v>
      </c>
      <c r="O107" s="36" t="s">
        <v>26</v>
      </c>
    </row>
    <row r="108" spans="1:15" s="97" customFormat="1" ht="26.25" customHeight="1" x14ac:dyDescent="0.3">
      <c r="A108" s="35" t="s">
        <v>227</v>
      </c>
      <c r="B108" s="35" t="s">
        <v>174</v>
      </c>
      <c r="C108" s="24">
        <v>4102804</v>
      </c>
      <c r="D108" s="24">
        <v>29181996</v>
      </c>
      <c r="E108" s="24"/>
      <c r="F108" s="24">
        <v>29181996</v>
      </c>
      <c r="G108" s="24">
        <v>29180996</v>
      </c>
      <c r="H108" s="24">
        <f t="shared" si="6"/>
        <v>1000</v>
      </c>
      <c r="I108" s="24">
        <v>5</v>
      </c>
      <c r="J108" s="96">
        <v>0.45100000000000001</v>
      </c>
      <c r="K108" s="24">
        <v>12</v>
      </c>
      <c r="L108" s="24">
        <f t="shared" si="7"/>
        <v>0</v>
      </c>
      <c r="M108" s="24">
        <f t="shared" si="8"/>
        <v>29180996</v>
      </c>
      <c r="N108" s="24">
        <f t="shared" si="9"/>
        <v>1000</v>
      </c>
      <c r="O108" s="36" t="s">
        <v>26</v>
      </c>
    </row>
    <row r="109" spans="1:15" s="97" customFormat="1" ht="26.25" customHeight="1" x14ac:dyDescent="0.3">
      <c r="A109" s="35" t="s">
        <v>228</v>
      </c>
      <c r="B109" s="35" t="s">
        <v>174</v>
      </c>
      <c r="C109" s="24">
        <v>4752067</v>
      </c>
      <c r="D109" s="24">
        <v>33800010</v>
      </c>
      <c r="E109" s="24"/>
      <c r="F109" s="24">
        <v>33800010</v>
      </c>
      <c r="G109" s="24">
        <v>33799010</v>
      </c>
      <c r="H109" s="24">
        <f t="shared" si="6"/>
        <v>1000</v>
      </c>
      <c r="I109" s="24">
        <v>5</v>
      </c>
      <c r="J109" s="96">
        <v>0.45100000000000001</v>
      </c>
      <c r="K109" s="24">
        <v>12</v>
      </c>
      <c r="L109" s="24">
        <f t="shared" si="7"/>
        <v>0</v>
      </c>
      <c r="M109" s="24">
        <f t="shared" si="8"/>
        <v>33799010</v>
      </c>
      <c r="N109" s="24">
        <f t="shared" si="9"/>
        <v>1000</v>
      </c>
      <c r="O109" s="36" t="s">
        <v>26</v>
      </c>
    </row>
    <row r="110" spans="1:15" s="97" customFormat="1" ht="26.25" customHeight="1" x14ac:dyDescent="0.3">
      <c r="A110" s="35" t="s">
        <v>229</v>
      </c>
      <c r="B110" s="35" t="s">
        <v>174</v>
      </c>
      <c r="C110" s="24">
        <v>10263332</v>
      </c>
      <c r="D110" s="24">
        <v>72999975</v>
      </c>
      <c r="E110" s="24"/>
      <c r="F110" s="24">
        <v>72999975</v>
      </c>
      <c r="G110" s="24">
        <v>72998975</v>
      </c>
      <c r="H110" s="24">
        <f t="shared" si="6"/>
        <v>1000</v>
      </c>
      <c r="I110" s="24">
        <v>5</v>
      </c>
      <c r="J110" s="96">
        <v>0.45100000000000001</v>
      </c>
      <c r="K110" s="24">
        <v>12</v>
      </c>
      <c r="L110" s="24">
        <f t="shared" si="7"/>
        <v>0</v>
      </c>
      <c r="M110" s="24">
        <f t="shared" si="8"/>
        <v>72998975</v>
      </c>
      <c r="N110" s="24">
        <f t="shared" si="9"/>
        <v>1000</v>
      </c>
      <c r="O110" s="36" t="s">
        <v>26</v>
      </c>
    </row>
    <row r="111" spans="1:15" s="97" customFormat="1" ht="26.25" customHeight="1" x14ac:dyDescent="0.3">
      <c r="A111" s="35" t="s">
        <v>230</v>
      </c>
      <c r="B111" s="35" t="s">
        <v>174</v>
      </c>
      <c r="C111" s="24">
        <v>7423344</v>
      </c>
      <c r="D111" s="24">
        <v>52800000</v>
      </c>
      <c r="E111" s="24"/>
      <c r="F111" s="24">
        <v>52800000</v>
      </c>
      <c r="G111" s="24">
        <v>52799000</v>
      </c>
      <c r="H111" s="24">
        <f t="shared" si="6"/>
        <v>1000</v>
      </c>
      <c r="I111" s="24">
        <v>5</v>
      </c>
      <c r="J111" s="96">
        <v>0.45100000000000001</v>
      </c>
      <c r="K111" s="24">
        <v>12</v>
      </c>
      <c r="L111" s="24">
        <f t="shared" si="7"/>
        <v>0</v>
      </c>
      <c r="M111" s="24">
        <f t="shared" si="8"/>
        <v>52799000</v>
      </c>
      <c r="N111" s="24">
        <f t="shared" si="9"/>
        <v>1000</v>
      </c>
      <c r="O111" s="36" t="s">
        <v>26</v>
      </c>
    </row>
    <row r="112" spans="1:15" s="97" customFormat="1" ht="26.25" customHeight="1" x14ac:dyDescent="0.3">
      <c r="A112" s="35" t="s">
        <v>231</v>
      </c>
      <c r="B112" s="35" t="s">
        <v>174</v>
      </c>
      <c r="C112" s="24">
        <v>1349700</v>
      </c>
      <c r="D112" s="24">
        <v>9600000</v>
      </c>
      <c r="E112" s="24"/>
      <c r="F112" s="24">
        <v>9600000</v>
      </c>
      <c r="G112" s="24">
        <v>9599000</v>
      </c>
      <c r="H112" s="24">
        <f t="shared" si="6"/>
        <v>1000</v>
      </c>
      <c r="I112" s="24">
        <v>5</v>
      </c>
      <c r="J112" s="96">
        <v>0.45100000000000001</v>
      </c>
      <c r="K112" s="24">
        <v>12</v>
      </c>
      <c r="L112" s="24">
        <f t="shared" si="7"/>
        <v>0</v>
      </c>
      <c r="M112" s="24">
        <f t="shared" si="8"/>
        <v>9599000</v>
      </c>
      <c r="N112" s="24">
        <f t="shared" si="9"/>
        <v>1000</v>
      </c>
      <c r="O112" s="36" t="s">
        <v>26</v>
      </c>
    </row>
    <row r="113" spans="1:15" s="97" customFormat="1" ht="26.25" customHeight="1" x14ac:dyDescent="0.3">
      <c r="A113" s="35" t="s">
        <v>232</v>
      </c>
      <c r="B113" s="35" t="s">
        <v>174</v>
      </c>
      <c r="C113" s="24">
        <v>1138809</v>
      </c>
      <c r="D113" s="24">
        <v>8100000</v>
      </c>
      <c r="E113" s="24"/>
      <c r="F113" s="24">
        <v>8100000</v>
      </c>
      <c r="G113" s="24">
        <v>8099000</v>
      </c>
      <c r="H113" s="24">
        <f t="shared" si="6"/>
        <v>1000</v>
      </c>
      <c r="I113" s="24">
        <v>5</v>
      </c>
      <c r="J113" s="96">
        <v>0.45100000000000001</v>
      </c>
      <c r="K113" s="24">
        <v>12</v>
      </c>
      <c r="L113" s="24">
        <f t="shared" si="7"/>
        <v>0</v>
      </c>
      <c r="M113" s="24">
        <f t="shared" si="8"/>
        <v>8099000</v>
      </c>
      <c r="N113" s="24">
        <f t="shared" si="9"/>
        <v>1000</v>
      </c>
      <c r="O113" s="36" t="s">
        <v>26</v>
      </c>
    </row>
    <row r="114" spans="1:15" s="97" customFormat="1" ht="26.25" customHeight="1" x14ac:dyDescent="0.3">
      <c r="A114" s="35" t="s">
        <v>233</v>
      </c>
      <c r="B114" s="35" t="s">
        <v>174</v>
      </c>
      <c r="C114" s="24">
        <v>7583059</v>
      </c>
      <c r="D114" s="24">
        <v>53936000</v>
      </c>
      <c r="E114" s="24"/>
      <c r="F114" s="24">
        <v>53936000</v>
      </c>
      <c r="G114" s="24">
        <v>53935000</v>
      </c>
      <c r="H114" s="24">
        <f t="shared" si="6"/>
        <v>1000</v>
      </c>
      <c r="I114" s="24">
        <v>5</v>
      </c>
      <c r="J114" s="96">
        <v>0.45100000000000001</v>
      </c>
      <c r="K114" s="24">
        <v>12</v>
      </c>
      <c r="L114" s="24">
        <f t="shared" si="7"/>
        <v>0</v>
      </c>
      <c r="M114" s="24">
        <f t="shared" si="8"/>
        <v>53935000</v>
      </c>
      <c r="N114" s="24">
        <f t="shared" si="9"/>
        <v>1000</v>
      </c>
      <c r="O114" s="36" t="s">
        <v>26</v>
      </c>
    </row>
    <row r="115" spans="1:15" s="97" customFormat="1" ht="26.25" customHeight="1" x14ac:dyDescent="0.3">
      <c r="A115" s="35" t="s">
        <v>234</v>
      </c>
      <c r="B115" s="35" t="s">
        <v>174</v>
      </c>
      <c r="C115" s="24">
        <v>667821</v>
      </c>
      <c r="D115" s="24">
        <v>4750000</v>
      </c>
      <c r="E115" s="24"/>
      <c r="F115" s="24">
        <v>4750000</v>
      </c>
      <c r="G115" s="24">
        <v>4749000</v>
      </c>
      <c r="H115" s="24">
        <f t="shared" si="6"/>
        <v>1000</v>
      </c>
      <c r="I115" s="24">
        <v>5</v>
      </c>
      <c r="J115" s="96">
        <v>0.45100000000000001</v>
      </c>
      <c r="K115" s="24">
        <v>12</v>
      </c>
      <c r="L115" s="24">
        <f t="shared" si="7"/>
        <v>0</v>
      </c>
      <c r="M115" s="24">
        <f t="shared" si="8"/>
        <v>4749000</v>
      </c>
      <c r="N115" s="24">
        <f t="shared" si="9"/>
        <v>1000</v>
      </c>
      <c r="O115" s="36" t="s">
        <v>26</v>
      </c>
    </row>
    <row r="116" spans="1:15" s="97" customFormat="1" ht="26.25" customHeight="1" x14ac:dyDescent="0.3">
      <c r="A116" s="35" t="s">
        <v>235</v>
      </c>
      <c r="B116" s="35" t="s">
        <v>174</v>
      </c>
      <c r="C116" s="24">
        <v>434435</v>
      </c>
      <c r="D116" s="24">
        <v>3090000</v>
      </c>
      <c r="E116" s="24"/>
      <c r="F116" s="24">
        <v>3090000</v>
      </c>
      <c r="G116" s="24">
        <v>3089000</v>
      </c>
      <c r="H116" s="24">
        <f t="shared" si="6"/>
        <v>1000</v>
      </c>
      <c r="I116" s="24">
        <v>5</v>
      </c>
      <c r="J116" s="96">
        <v>0.45100000000000001</v>
      </c>
      <c r="K116" s="24">
        <v>12</v>
      </c>
      <c r="L116" s="24">
        <f t="shared" si="7"/>
        <v>0</v>
      </c>
      <c r="M116" s="24">
        <f t="shared" si="8"/>
        <v>3089000</v>
      </c>
      <c r="N116" s="24">
        <f t="shared" si="9"/>
        <v>1000</v>
      </c>
      <c r="O116" s="36" t="s">
        <v>26</v>
      </c>
    </row>
    <row r="117" spans="1:15" s="97" customFormat="1" ht="26.25" customHeight="1" x14ac:dyDescent="0.3">
      <c r="A117" s="35" t="s">
        <v>236</v>
      </c>
      <c r="B117" s="35" t="s">
        <v>174</v>
      </c>
      <c r="C117" s="24">
        <v>5904933</v>
      </c>
      <c r="D117" s="24">
        <v>42000000</v>
      </c>
      <c r="E117" s="24"/>
      <c r="F117" s="24">
        <v>42000000</v>
      </c>
      <c r="G117" s="24">
        <v>41999000</v>
      </c>
      <c r="H117" s="24">
        <f t="shared" ref="H117:H180" si="10">F117-G117</f>
        <v>1000</v>
      </c>
      <c r="I117" s="24">
        <v>5</v>
      </c>
      <c r="J117" s="96">
        <v>0.45100000000000001</v>
      </c>
      <c r="K117" s="24">
        <v>12</v>
      </c>
      <c r="L117" s="24">
        <f t="shared" si="7"/>
        <v>0</v>
      </c>
      <c r="M117" s="24">
        <f t="shared" si="8"/>
        <v>41999000</v>
      </c>
      <c r="N117" s="24">
        <f t="shared" si="9"/>
        <v>1000</v>
      </c>
      <c r="O117" s="36" t="s">
        <v>26</v>
      </c>
    </row>
    <row r="118" spans="1:15" s="97" customFormat="1" ht="26.25" customHeight="1" x14ac:dyDescent="0.3">
      <c r="A118" s="35" t="s">
        <v>237</v>
      </c>
      <c r="B118" s="35" t="s">
        <v>174</v>
      </c>
      <c r="C118" s="24">
        <v>7230530</v>
      </c>
      <c r="D118" s="24">
        <v>51428571</v>
      </c>
      <c r="E118" s="24"/>
      <c r="F118" s="24">
        <v>51428571</v>
      </c>
      <c r="G118" s="24">
        <v>51427571</v>
      </c>
      <c r="H118" s="24">
        <f t="shared" si="10"/>
        <v>1000</v>
      </c>
      <c r="I118" s="24">
        <v>5</v>
      </c>
      <c r="J118" s="96">
        <v>0.45100000000000001</v>
      </c>
      <c r="K118" s="24">
        <v>12</v>
      </c>
      <c r="L118" s="24">
        <f t="shared" ref="L118:L181" si="11">H118-1000</f>
        <v>0</v>
      </c>
      <c r="M118" s="24">
        <f t="shared" ref="M118:M181" si="12">G118+L118</f>
        <v>51427571</v>
      </c>
      <c r="N118" s="24">
        <f t="shared" ref="N118:N181" si="13">F118-M118</f>
        <v>1000</v>
      </c>
      <c r="O118" s="36" t="s">
        <v>26</v>
      </c>
    </row>
    <row r="119" spans="1:15" s="97" customFormat="1" ht="26.25" customHeight="1" x14ac:dyDescent="0.3">
      <c r="A119" s="35" t="s">
        <v>237</v>
      </c>
      <c r="B119" s="35" t="s">
        <v>174</v>
      </c>
      <c r="C119" s="24">
        <v>7230530</v>
      </c>
      <c r="D119" s="24">
        <v>51428572</v>
      </c>
      <c r="E119" s="24"/>
      <c r="F119" s="24">
        <v>51428572</v>
      </c>
      <c r="G119" s="24">
        <v>51427572</v>
      </c>
      <c r="H119" s="24">
        <f t="shared" si="10"/>
        <v>1000</v>
      </c>
      <c r="I119" s="24">
        <v>5</v>
      </c>
      <c r="J119" s="96">
        <v>0.45100000000000001</v>
      </c>
      <c r="K119" s="24">
        <v>12</v>
      </c>
      <c r="L119" s="24">
        <f t="shared" si="11"/>
        <v>0</v>
      </c>
      <c r="M119" s="24">
        <f t="shared" si="12"/>
        <v>51427572</v>
      </c>
      <c r="N119" s="24">
        <f t="shared" si="13"/>
        <v>1000</v>
      </c>
      <c r="O119" s="36" t="s">
        <v>26</v>
      </c>
    </row>
    <row r="120" spans="1:15" s="97" customFormat="1" ht="26.25" customHeight="1" x14ac:dyDescent="0.3">
      <c r="A120" s="35" t="s">
        <v>238</v>
      </c>
      <c r="B120" s="35" t="s">
        <v>174</v>
      </c>
      <c r="C120" s="24">
        <v>7230530</v>
      </c>
      <c r="D120" s="24">
        <v>51428573</v>
      </c>
      <c r="E120" s="24"/>
      <c r="F120" s="24">
        <v>51428573</v>
      </c>
      <c r="G120" s="24">
        <v>51427573</v>
      </c>
      <c r="H120" s="24">
        <f t="shared" si="10"/>
        <v>1000</v>
      </c>
      <c r="I120" s="24">
        <v>5</v>
      </c>
      <c r="J120" s="96">
        <v>0.45100000000000001</v>
      </c>
      <c r="K120" s="24">
        <v>12</v>
      </c>
      <c r="L120" s="24">
        <f t="shared" si="11"/>
        <v>0</v>
      </c>
      <c r="M120" s="24">
        <f t="shared" si="12"/>
        <v>51427573</v>
      </c>
      <c r="N120" s="24">
        <f t="shared" si="13"/>
        <v>1000</v>
      </c>
      <c r="O120" s="36" t="s">
        <v>26</v>
      </c>
    </row>
    <row r="121" spans="1:15" s="97" customFormat="1" ht="26.25" customHeight="1" x14ac:dyDescent="0.3">
      <c r="A121" s="35" t="s">
        <v>238</v>
      </c>
      <c r="B121" s="35" t="s">
        <v>174</v>
      </c>
      <c r="C121" s="24">
        <v>7230530</v>
      </c>
      <c r="D121" s="24">
        <v>51428574</v>
      </c>
      <c r="E121" s="24"/>
      <c r="F121" s="24">
        <v>51428574</v>
      </c>
      <c r="G121" s="24">
        <v>51427574</v>
      </c>
      <c r="H121" s="24">
        <f t="shared" si="10"/>
        <v>1000</v>
      </c>
      <c r="I121" s="24">
        <v>5</v>
      </c>
      <c r="J121" s="96">
        <v>0.45100000000000001</v>
      </c>
      <c r="K121" s="24">
        <v>12</v>
      </c>
      <c r="L121" s="24">
        <f t="shared" si="11"/>
        <v>0</v>
      </c>
      <c r="M121" s="24">
        <f t="shared" si="12"/>
        <v>51427574</v>
      </c>
      <c r="N121" s="24">
        <f t="shared" si="13"/>
        <v>1000</v>
      </c>
      <c r="O121" s="36" t="s">
        <v>26</v>
      </c>
    </row>
    <row r="122" spans="1:15" s="97" customFormat="1" ht="26.25" customHeight="1" x14ac:dyDescent="0.3">
      <c r="A122" s="35" t="s">
        <v>239</v>
      </c>
      <c r="B122" s="35" t="s">
        <v>174</v>
      </c>
      <c r="C122" s="24">
        <v>1117720</v>
      </c>
      <c r="D122" s="24">
        <v>7950000</v>
      </c>
      <c r="E122" s="24"/>
      <c r="F122" s="24">
        <v>7950000</v>
      </c>
      <c r="G122" s="24">
        <v>7949000</v>
      </c>
      <c r="H122" s="24">
        <f t="shared" si="10"/>
        <v>1000</v>
      </c>
      <c r="I122" s="24">
        <v>5</v>
      </c>
      <c r="J122" s="96">
        <v>0.45100000000000001</v>
      </c>
      <c r="K122" s="24">
        <v>12</v>
      </c>
      <c r="L122" s="24">
        <f t="shared" si="11"/>
        <v>0</v>
      </c>
      <c r="M122" s="24">
        <f t="shared" si="12"/>
        <v>7949000</v>
      </c>
      <c r="N122" s="24">
        <f t="shared" si="13"/>
        <v>1000</v>
      </c>
      <c r="O122" s="36" t="s">
        <v>26</v>
      </c>
    </row>
    <row r="123" spans="1:15" s="97" customFormat="1" ht="26.25" customHeight="1" x14ac:dyDescent="0.3">
      <c r="A123" s="35" t="s">
        <v>240</v>
      </c>
      <c r="B123" s="35" t="s">
        <v>174</v>
      </c>
      <c r="C123" s="24">
        <v>70298</v>
      </c>
      <c r="D123" s="24">
        <v>500000</v>
      </c>
      <c r="E123" s="24"/>
      <c r="F123" s="24">
        <v>500000</v>
      </c>
      <c r="G123" s="24">
        <v>499000</v>
      </c>
      <c r="H123" s="24">
        <f t="shared" si="10"/>
        <v>1000</v>
      </c>
      <c r="I123" s="24">
        <v>5</v>
      </c>
      <c r="J123" s="96">
        <v>0.45100000000000001</v>
      </c>
      <c r="K123" s="24">
        <v>12</v>
      </c>
      <c r="L123" s="24">
        <f t="shared" si="11"/>
        <v>0</v>
      </c>
      <c r="M123" s="24">
        <f t="shared" si="12"/>
        <v>499000</v>
      </c>
      <c r="N123" s="24">
        <f t="shared" si="13"/>
        <v>1000</v>
      </c>
      <c r="O123" s="36" t="s">
        <v>26</v>
      </c>
    </row>
    <row r="124" spans="1:15" s="97" customFormat="1" ht="26.25" customHeight="1" x14ac:dyDescent="0.3">
      <c r="A124" s="35" t="s">
        <v>241</v>
      </c>
      <c r="B124" s="35" t="s">
        <v>242</v>
      </c>
      <c r="C124" s="24">
        <v>68587</v>
      </c>
      <c r="D124" s="24">
        <v>755000</v>
      </c>
      <c r="E124" s="24"/>
      <c r="F124" s="24">
        <v>755000</v>
      </c>
      <c r="G124" s="24">
        <v>754000</v>
      </c>
      <c r="H124" s="24">
        <f t="shared" si="10"/>
        <v>1000</v>
      </c>
      <c r="I124" s="24">
        <v>5</v>
      </c>
      <c r="J124" s="96">
        <v>0.45100000000000001</v>
      </c>
      <c r="K124" s="24">
        <v>12</v>
      </c>
      <c r="L124" s="24">
        <f t="shared" si="11"/>
        <v>0</v>
      </c>
      <c r="M124" s="24">
        <f t="shared" si="12"/>
        <v>754000</v>
      </c>
      <c r="N124" s="24">
        <f t="shared" si="13"/>
        <v>1000</v>
      </c>
      <c r="O124" s="36" t="s">
        <v>26</v>
      </c>
    </row>
    <row r="125" spans="1:15" s="97" customFormat="1" ht="26.25" customHeight="1" x14ac:dyDescent="0.3">
      <c r="A125" s="35" t="s">
        <v>243</v>
      </c>
      <c r="B125" s="35" t="s">
        <v>242</v>
      </c>
      <c r="C125" s="24">
        <v>49056</v>
      </c>
      <c r="D125" s="24">
        <v>540000</v>
      </c>
      <c r="E125" s="24"/>
      <c r="F125" s="24">
        <v>540000</v>
      </c>
      <c r="G125" s="24">
        <v>539000</v>
      </c>
      <c r="H125" s="24">
        <f t="shared" si="10"/>
        <v>1000</v>
      </c>
      <c r="I125" s="24">
        <v>5</v>
      </c>
      <c r="J125" s="96">
        <v>0.45100000000000001</v>
      </c>
      <c r="K125" s="24">
        <v>12</v>
      </c>
      <c r="L125" s="24">
        <f t="shared" si="11"/>
        <v>0</v>
      </c>
      <c r="M125" s="24">
        <f t="shared" si="12"/>
        <v>539000</v>
      </c>
      <c r="N125" s="24">
        <f t="shared" si="13"/>
        <v>1000</v>
      </c>
      <c r="O125" s="36" t="s">
        <v>26</v>
      </c>
    </row>
    <row r="126" spans="1:15" s="97" customFormat="1" ht="26.25" customHeight="1" x14ac:dyDescent="0.3">
      <c r="A126" s="35" t="s">
        <v>244</v>
      </c>
      <c r="B126" s="35" t="s">
        <v>174</v>
      </c>
      <c r="C126" s="24">
        <v>2249499</v>
      </c>
      <c r="D126" s="24">
        <v>16000000</v>
      </c>
      <c r="E126" s="24"/>
      <c r="F126" s="24">
        <v>16000000</v>
      </c>
      <c r="G126" s="24">
        <v>15999000</v>
      </c>
      <c r="H126" s="24">
        <f t="shared" si="10"/>
        <v>1000</v>
      </c>
      <c r="I126" s="24">
        <v>5</v>
      </c>
      <c r="J126" s="96">
        <v>0.45100000000000001</v>
      </c>
      <c r="K126" s="24">
        <v>12</v>
      </c>
      <c r="L126" s="24">
        <f t="shared" si="11"/>
        <v>0</v>
      </c>
      <c r="M126" s="24">
        <f t="shared" si="12"/>
        <v>15999000</v>
      </c>
      <c r="N126" s="24">
        <f t="shared" si="13"/>
        <v>1000</v>
      </c>
      <c r="O126" s="36" t="s">
        <v>26</v>
      </c>
    </row>
    <row r="127" spans="1:15" s="97" customFormat="1" ht="26.25" customHeight="1" x14ac:dyDescent="0.3">
      <c r="A127" s="35" t="s">
        <v>245</v>
      </c>
      <c r="B127" s="35" t="s">
        <v>174</v>
      </c>
      <c r="C127" s="24">
        <v>1124750</v>
      </c>
      <c r="D127" s="24">
        <v>8000000</v>
      </c>
      <c r="E127" s="24"/>
      <c r="F127" s="24">
        <v>8000000</v>
      </c>
      <c r="G127" s="24">
        <v>7999000</v>
      </c>
      <c r="H127" s="24">
        <f t="shared" si="10"/>
        <v>1000</v>
      </c>
      <c r="I127" s="24">
        <v>5</v>
      </c>
      <c r="J127" s="96">
        <v>0.45100000000000001</v>
      </c>
      <c r="K127" s="24">
        <v>12</v>
      </c>
      <c r="L127" s="24">
        <f t="shared" si="11"/>
        <v>0</v>
      </c>
      <c r="M127" s="24">
        <f t="shared" si="12"/>
        <v>7999000</v>
      </c>
      <c r="N127" s="24">
        <f t="shared" si="13"/>
        <v>1000</v>
      </c>
      <c r="O127" s="36" t="s">
        <v>26</v>
      </c>
    </row>
    <row r="128" spans="1:15" s="97" customFormat="1" ht="26.25" customHeight="1" x14ac:dyDescent="0.3">
      <c r="A128" s="35" t="s">
        <v>246</v>
      </c>
      <c r="B128" s="35" t="s">
        <v>174</v>
      </c>
      <c r="C128" s="24">
        <v>970097</v>
      </c>
      <c r="D128" s="24">
        <v>6900000</v>
      </c>
      <c r="E128" s="24"/>
      <c r="F128" s="24">
        <v>6900000</v>
      </c>
      <c r="G128" s="24">
        <v>6899000</v>
      </c>
      <c r="H128" s="24">
        <f t="shared" si="10"/>
        <v>1000</v>
      </c>
      <c r="I128" s="24">
        <v>5</v>
      </c>
      <c r="J128" s="96">
        <v>0.45100000000000001</v>
      </c>
      <c r="K128" s="24">
        <v>12</v>
      </c>
      <c r="L128" s="24">
        <f t="shared" si="11"/>
        <v>0</v>
      </c>
      <c r="M128" s="24">
        <f t="shared" si="12"/>
        <v>6899000</v>
      </c>
      <c r="N128" s="24">
        <f t="shared" si="13"/>
        <v>1000</v>
      </c>
      <c r="O128" s="36" t="s">
        <v>26</v>
      </c>
    </row>
    <row r="129" spans="1:15" s="97" customFormat="1" ht="26.25" customHeight="1" x14ac:dyDescent="0.3">
      <c r="A129" s="35" t="s">
        <v>247</v>
      </c>
      <c r="B129" s="35" t="s">
        <v>174</v>
      </c>
      <c r="C129" s="24">
        <v>759207</v>
      </c>
      <c r="D129" s="24">
        <v>5400000</v>
      </c>
      <c r="E129" s="24"/>
      <c r="F129" s="24">
        <v>5400000</v>
      </c>
      <c r="G129" s="24">
        <v>5399000</v>
      </c>
      <c r="H129" s="24">
        <f t="shared" si="10"/>
        <v>1000</v>
      </c>
      <c r="I129" s="24">
        <v>5</v>
      </c>
      <c r="J129" s="96">
        <v>0.45100000000000001</v>
      </c>
      <c r="K129" s="24">
        <v>12</v>
      </c>
      <c r="L129" s="24">
        <f t="shared" si="11"/>
        <v>0</v>
      </c>
      <c r="M129" s="24">
        <f t="shared" si="12"/>
        <v>5399000</v>
      </c>
      <c r="N129" s="24">
        <f t="shared" si="13"/>
        <v>1000</v>
      </c>
      <c r="O129" s="36" t="s">
        <v>26</v>
      </c>
    </row>
    <row r="130" spans="1:15" s="97" customFormat="1" ht="26.25" customHeight="1" x14ac:dyDescent="0.3">
      <c r="A130" s="35" t="s">
        <v>248</v>
      </c>
      <c r="B130" s="35" t="s">
        <v>174</v>
      </c>
      <c r="C130" s="24">
        <v>1654788</v>
      </c>
      <c r="D130" s="24">
        <v>11770000</v>
      </c>
      <c r="E130" s="24"/>
      <c r="F130" s="24">
        <v>11770000</v>
      </c>
      <c r="G130" s="24">
        <v>11769000</v>
      </c>
      <c r="H130" s="24">
        <f t="shared" si="10"/>
        <v>1000</v>
      </c>
      <c r="I130" s="24">
        <v>5</v>
      </c>
      <c r="J130" s="96">
        <v>0.45100000000000001</v>
      </c>
      <c r="K130" s="24">
        <v>12</v>
      </c>
      <c r="L130" s="24">
        <f t="shared" si="11"/>
        <v>0</v>
      </c>
      <c r="M130" s="24">
        <f t="shared" si="12"/>
        <v>11769000</v>
      </c>
      <c r="N130" s="24">
        <f t="shared" si="13"/>
        <v>1000</v>
      </c>
      <c r="O130" s="36" t="s">
        <v>26</v>
      </c>
    </row>
    <row r="131" spans="1:15" s="97" customFormat="1" ht="26.25" customHeight="1" x14ac:dyDescent="0.3">
      <c r="A131" s="35" t="s">
        <v>249</v>
      </c>
      <c r="B131" s="35" t="s">
        <v>174</v>
      </c>
      <c r="C131" s="24">
        <v>1327205</v>
      </c>
      <c r="D131" s="24">
        <v>9440000</v>
      </c>
      <c r="E131" s="24"/>
      <c r="F131" s="24">
        <v>9440000</v>
      </c>
      <c r="G131" s="24">
        <v>9439000</v>
      </c>
      <c r="H131" s="24">
        <f t="shared" si="10"/>
        <v>1000</v>
      </c>
      <c r="I131" s="24">
        <v>5</v>
      </c>
      <c r="J131" s="96">
        <v>0.45100000000000001</v>
      </c>
      <c r="K131" s="24">
        <v>12</v>
      </c>
      <c r="L131" s="24">
        <f t="shared" si="11"/>
        <v>0</v>
      </c>
      <c r="M131" s="24">
        <f t="shared" si="12"/>
        <v>9439000</v>
      </c>
      <c r="N131" s="24">
        <f t="shared" si="13"/>
        <v>1000</v>
      </c>
      <c r="O131" s="36" t="s">
        <v>26</v>
      </c>
    </row>
    <row r="132" spans="1:15" s="97" customFormat="1" ht="26.25" customHeight="1" x14ac:dyDescent="0.3">
      <c r="A132" s="35" t="s">
        <v>250</v>
      </c>
      <c r="B132" s="35" t="s">
        <v>174</v>
      </c>
      <c r="C132" s="24">
        <v>992873</v>
      </c>
      <c r="D132" s="24">
        <v>7062000</v>
      </c>
      <c r="E132" s="24"/>
      <c r="F132" s="24">
        <v>7062000</v>
      </c>
      <c r="G132" s="24">
        <v>7061000</v>
      </c>
      <c r="H132" s="24">
        <f t="shared" si="10"/>
        <v>1000</v>
      </c>
      <c r="I132" s="24">
        <v>5</v>
      </c>
      <c r="J132" s="96">
        <v>0.45100000000000001</v>
      </c>
      <c r="K132" s="24">
        <v>12</v>
      </c>
      <c r="L132" s="24">
        <f t="shared" si="11"/>
        <v>0</v>
      </c>
      <c r="M132" s="24">
        <f t="shared" si="12"/>
        <v>7061000</v>
      </c>
      <c r="N132" s="24">
        <f t="shared" si="13"/>
        <v>1000</v>
      </c>
      <c r="O132" s="36" t="s">
        <v>26</v>
      </c>
    </row>
    <row r="133" spans="1:15" s="97" customFormat="1" ht="26.25" customHeight="1" x14ac:dyDescent="0.3">
      <c r="A133" s="35" t="s">
        <v>251</v>
      </c>
      <c r="B133" s="35" t="s">
        <v>174</v>
      </c>
      <c r="C133" s="24">
        <v>397178</v>
      </c>
      <c r="D133" s="24">
        <v>2825000</v>
      </c>
      <c r="E133" s="24"/>
      <c r="F133" s="24">
        <v>2825000</v>
      </c>
      <c r="G133" s="24">
        <v>2824000</v>
      </c>
      <c r="H133" s="24">
        <f t="shared" si="10"/>
        <v>1000</v>
      </c>
      <c r="I133" s="24">
        <v>5</v>
      </c>
      <c r="J133" s="96">
        <v>0.45100000000000001</v>
      </c>
      <c r="K133" s="24">
        <v>12</v>
      </c>
      <c r="L133" s="24">
        <f t="shared" si="11"/>
        <v>0</v>
      </c>
      <c r="M133" s="24">
        <f t="shared" si="12"/>
        <v>2824000</v>
      </c>
      <c r="N133" s="24">
        <f t="shared" si="13"/>
        <v>1000</v>
      </c>
      <c r="O133" s="36" t="s">
        <v>26</v>
      </c>
    </row>
    <row r="134" spans="1:15" s="97" customFormat="1" ht="26.25" customHeight="1" x14ac:dyDescent="0.3">
      <c r="A134" s="35" t="s">
        <v>252</v>
      </c>
      <c r="B134" s="35" t="s">
        <v>174</v>
      </c>
      <c r="C134" s="24">
        <v>397178</v>
      </c>
      <c r="D134" s="24">
        <v>2825000</v>
      </c>
      <c r="E134" s="24"/>
      <c r="F134" s="24">
        <v>2825000</v>
      </c>
      <c r="G134" s="24">
        <v>2824000</v>
      </c>
      <c r="H134" s="24">
        <f t="shared" si="10"/>
        <v>1000</v>
      </c>
      <c r="I134" s="24">
        <v>5</v>
      </c>
      <c r="J134" s="96">
        <v>0.45100000000000001</v>
      </c>
      <c r="K134" s="24">
        <v>12</v>
      </c>
      <c r="L134" s="24">
        <f t="shared" si="11"/>
        <v>0</v>
      </c>
      <c r="M134" s="24">
        <f t="shared" si="12"/>
        <v>2824000</v>
      </c>
      <c r="N134" s="24">
        <f t="shared" si="13"/>
        <v>1000</v>
      </c>
      <c r="O134" s="36" t="s">
        <v>26</v>
      </c>
    </row>
    <row r="135" spans="1:15" s="97" customFormat="1" ht="26.25" customHeight="1" x14ac:dyDescent="0.3">
      <c r="A135" s="35" t="s">
        <v>253</v>
      </c>
      <c r="B135" s="35" t="s">
        <v>174</v>
      </c>
      <c r="C135" s="24">
        <v>2249499</v>
      </c>
      <c r="D135" s="24">
        <v>16000000</v>
      </c>
      <c r="E135" s="24"/>
      <c r="F135" s="24">
        <v>16000000</v>
      </c>
      <c r="G135" s="24">
        <v>15999000</v>
      </c>
      <c r="H135" s="24">
        <f t="shared" si="10"/>
        <v>1000</v>
      </c>
      <c r="I135" s="24">
        <v>5</v>
      </c>
      <c r="J135" s="96">
        <v>0.45100000000000001</v>
      </c>
      <c r="K135" s="24">
        <v>12</v>
      </c>
      <c r="L135" s="24">
        <f t="shared" si="11"/>
        <v>0</v>
      </c>
      <c r="M135" s="24">
        <f t="shared" si="12"/>
        <v>15999000</v>
      </c>
      <c r="N135" s="24">
        <f t="shared" si="13"/>
        <v>1000</v>
      </c>
      <c r="O135" s="36" t="s">
        <v>26</v>
      </c>
    </row>
    <row r="136" spans="1:15" s="97" customFormat="1" ht="26.25" customHeight="1" x14ac:dyDescent="0.3">
      <c r="A136" s="35" t="s">
        <v>254</v>
      </c>
      <c r="B136" s="35" t="s">
        <v>242</v>
      </c>
      <c r="C136" s="24">
        <v>172602</v>
      </c>
      <c r="D136" s="24">
        <v>1900000</v>
      </c>
      <c r="E136" s="24"/>
      <c r="F136" s="24">
        <v>1900000</v>
      </c>
      <c r="G136" s="24">
        <v>1899000</v>
      </c>
      <c r="H136" s="24">
        <f t="shared" si="10"/>
        <v>1000</v>
      </c>
      <c r="I136" s="24">
        <v>5</v>
      </c>
      <c r="J136" s="96">
        <v>0.45100000000000001</v>
      </c>
      <c r="K136" s="24">
        <v>12</v>
      </c>
      <c r="L136" s="24">
        <f t="shared" si="11"/>
        <v>0</v>
      </c>
      <c r="M136" s="24">
        <f t="shared" si="12"/>
        <v>1899000</v>
      </c>
      <c r="N136" s="24">
        <f t="shared" si="13"/>
        <v>1000</v>
      </c>
      <c r="O136" s="36" t="s">
        <v>26</v>
      </c>
    </row>
    <row r="137" spans="1:15" s="97" customFormat="1" ht="26.25" customHeight="1" x14ac:dyDescent="0.3">
      <c r="A137" s="35" t="s">
        <v>255</v>
      </c>
      <c r="B137" s="35" t="s">
        <v>174</v>
      </c>
      <c r="C137" s="24">
        <v>4020416</v>
      </c>
      <c r="D137" s="24">
        <v>28596000</v>
      </c>
      <c r="E137" s="24"/>
      <c r="F137" s="24">
        <v>28596000</v>
      </c>
      <c r="G137" s="24">
        <v>28595000</v>
      </c>
      <c r="H137" s="24">
        <f t="shared" si="10"/>
        <v>1000</v>
      </c>
      <c r="I137" s="24">
        <v>5</v>
      </c>
      <c r="J137" s="96">
        <v>0.45100000000000001</v>
      </c>
      <c r="K137" s="24">
        <v>12</v>
      </c>
      <c r="L137" s="24">
        <f t="shared" si="11"/>
        <v>0</v>
      </c>
      <c r="M137" s="24">
        <f t="shared" si="12"/>
        <v>28595000</v>
      </c>
      <c r="N137" s="24">
        <f t="shared" si="13"/>
        <v>1000</v>
      </c>
      <c r="O137" s="36" t="s">
        <v>26</v>
      </c>
    </row>
    <row r="138" spans="1:15" s="97" customFormat="1" ht="26.25" customHeight="1" x14ac:dyDescent="0.3">
      <c r="A138" s="35" t="s">
        <v>256</v>
      </c>
      <c r="B138" s="35" t="s">
        <v>242</v>
      </c>
      <c r="C138" s="24">
        <v>49964</v>
      </c>
      <c r="D138" s="24">
        <v>550000</v>
      </c>
      <c r="E138" s="24"/>
      <c r="F138" s="24">
        <v>550000</v>
      </c>
      <c r="G138" s="24">
        <v>549000</v>
      </c>
      <c r="H138" s="24">
        <f t="shared" si="10"/>
        <v>1000</v>
      </c>
      <c r="I138" s="24">
        <v>5</v>
      </c>
      <c r="J138" s="96">
        <v>0.45100000000000001</v>
      </c>
      <c r="K138" s="24">
        <v>12</v>
      </c>
      <c r="L138" s="24">
        <f t="shared" si="11"/>
        <v>0</v>
      </c>
      <c r="M138" s="24">
        <f t="shared" si="12"/>
        <v>549000</v>
      </c>
      <c r="N138" s="24">
        <f t="shared" si="13"/>
        <v>1000</v>
      </c>
      <c r="O138" s="36" t="s">
        <v>26</v>
      </c>
    </row>
    <row r="139" spans="1:15" s="97" customFormat="1" ht="26.25" customHeight="1" x14ac:dyDescent="0.3">
      <c r="A139" s="35" t="s">
        <v>257</v>
      </c>
      <c r="B139" s="35" t="s">
        <v>242</v>
      </c>
      <c r="C139" s="24">
        <v>31778</v>
      </c>
      <c r="D139" s="24">
        <v>349800</v>
      </c>
      <c r="E139" s="24"/>
      <c r="F139" s="24">
        <v>349800</v>
      </c>
      <c r="G139" s="24">
        <v>348800</v>
      </c>
      <c r="H139" s="24">
        <f t="shared" si="10"/>
        <v>1000</v>
      </c>
      <c r="I139" s="24">
        <v>5</v>
      </c>
      <c r="J139" s="96">
        <v>0.45100000000000001</v>
      </c>
      <c r="K139" s="24">
        <v>12</v>
      </c>
      <c r="L139" s="24">
        <f t="shared" si="11"/>
        <v>0</v>
      </c>
      <c r="M139" s="24">
        <f t="shared" si="12"/>
        <v>348800</v>
      </c>
      <c r="N139" s="24">
        <f t="shared" si="13"/>
        <v>1000</v>
      </c>
      <c r="O139" s="36" t="s">
        <v>26</v>
      </c>
    </row>
    <row r="140" spans="1:15" s="97" customFormat="1" ht="26.25" customHeight="1" x14ac:dyDescent="0.3">
      <c r="A140" s="35" t="s">
        <v>258</v>
      </c>
      <c r="B140" s="35" t="s">
        <v>174</v>
      </c>
      <c r="C140" s="24">
        <v>1483264</v>
      </c>
      <c r="D140" s="24">
        <v>10550000</v>
      </c>
      <c r="E140" s="24"/>
      <c r="F140" s="24">
        <v>10550000</v>
      </c>
      <c r="G140" s="24">
        <v>10549000</v>
      </c>
      <c r="H140" s="24">
        <f t="shared" si="10"/>
        <v>1000</v>
      </c>
      <c r="I140" s="24">
        <v>5</v>
      </c>
      <c r="J140" s="96">
        <v>0.45100000000000001</v>
      </c>
      <c r="K140" s="24">
        <v>12</v>
      </c>
      <c r="L140" s="24">
        <f t="shared" si="11"/>
        <v>0</v>
      </c>
      <c r="M140" s="24">
        <f t="shared" si="12"/>
        <v>10549000</v>
      </c>
      <c r="N140" s="24">
        <f t="shared" si="13"/>
        <v>1000</v>
      </c>
      <c r="O140" s="36" t="s">
        <v>26</v>
      </c>
    </row>
    <row r="141" spans="1:15" s="97" customFormat="1" ht="26.25" customHeight="1" x14ac:dyDescent="0.3">
      <c r="A141" s="35" t="s">
        <v>259</v>
      </c>
      <c r="B141" s="35" t="s">
        <v>242</v>
      </c>
      <c r="C141" s="24">
        <v>48965</v>
      </c>
      <c r="D141" s="24">
        <v>539000</v>
      </c>
      <c r="E141" s="24"/>
      <c r="F141" s="24">
        <v>539000</v>
      </c>
      <c r="G141" s="24">
        <v>538000</v>
      </c>
      <c r="H141" s="24">
        <f t="shared" si="10"/>
        <v>1000</v>
      </c>
      <c r="I141" s="24">
        <v>5</v>
      </c>
      <c r="J141" s="96">
        <v>0.45100000000000001</v>
      </c>
      <c r="K141" s="24">
        <v>12</v>
      </c>
      <c r="L141" s="24">
        <f t="shared" si="11"/>
        <v>0</v>
      </c>
      <c r="M141" s="24">
        <f t="shared" si="12"/>
        <v>538000</v>
      </c>
      <c r="N141" s="24">
        <f t="shared" si="13"/>
        <v>1000</v>
      </c>
      <c r="O141" s="36" t="s">
        <v>26</v>
      </c>
    </row>
    <row r="142" spans="1:15" s="97" customFormat="1" ht="26.25" customHeight="1" x14ac:dyDescent="0.3">
      <c r="A142" s="35" t="s">
        <v>260</v>
      </c>
      <c r="B142" s="35" t="s">
        <v>242</v>
      </c>
      <c r="C142" s="24">
        <v>92661</v>
      </c>
      <c r="D142" s="24">
        <v>1020000</v>
      </c>
      <c r="E142" s="24"/>
      <c r="F142" s="24">
        <v>1020000</v>
      </c>
      <c r="G142" s="24">
        <v>1019000</v>
      </c>
      <c r="H142" s="24">
        <f t="shared" si="10"/>
        <v>1000</v>
      </c>
      <c r="I142" s="24">
        <v>5</v>
      </c>
      <c r="J142" s="96">
        <v>0.45100000000000001</v>
      </c>
      <c r="K142" s="24">
        <v>12</v>
      </c>
      <c r="L142" s="24">
        <f t="shared" si="11"/>
        <v>0</v>
      </c>
      <c r="M142" s="24">
        <f t="shared" si="12"/>
        <v>1019000</v>
      </c>
      <c r="N142" s="24">
        <f t="shared" si="13"/>
        <v>1000</v>
      </c>
      <c r="O142" s="36" t="s">
        <v>26</v>
      </c>
    </row>
    <row r="143" spans="1:15" s="97" customFormat="1" ht="26.25" customHeight="1" x14ac:dyDescent="0.3">
      <c r="A143" s="35" t="s">
        <v>261</v>
      </c>
      <c r="B143" s="35" t="s">
        <v>242</v>
      </c>
      <c r="C143" s="24">
        <v>13627</v>
      </c>
      <c r="D143" s="24">
        <v>150000</v>
      </c>
      <c r="E143" s="24"/>
      <c r="F143" s="24">
        <v>150000</v>
      </c>
      <c r="G143" s="24">
        <v>149000</v>
      </c>
      <c r="H143" s="24">
        <f t="shared" si="10"/>
        <v>1000</v>
      </c>
      <c r="I143" s="24">
        <v>5</v>
      </c>
      <c r="J143" s="96">
        <v>0.45100000000000001</v>
      </c>
      <c r="K143" s="24">
        <v>12</v>
      </c>
      <c r="L143" s="24">
        <f t="shared" si="11"/>
        <v>0</v>
      </c>
      <c r="M143" s="24">
        <f t="shared" si="12"/>
        <v>149000</v>
      </c>
      <c r="N143" s="24">
        <f t="shared" si="13"/>
        <v>1000</v>
      </c>
      <c r="O143" s="36" t="s">
        <v>26</v>
      </c>
    </row>
    <row r="144" spans="1:15" s="97" customFormat="1" ht="26.25" customHeight="1" x14ac:dyDescent="0.3">
      <c r="A144" s="35" t="s">
        <v>262</v>
      </c>
      <c r="B144" s="35" t="s">
        <v>174</v>
      </c>
      <c r="C144" s="24">
        <v>1513350</v>
      </c>
      <c r="D144" s="24">
        <v>10764000</v>
      </c>
      <c r="E144" s="24"/>
      <c r="F144" s="24">
        <v>10764000</v>
      </c>
      <c r="G144" s="24">
        <v>10763000</v>
      </c>
      <c r="H144" s="24">
        <f t="shared" si="10"/>
        <v>1000</v>
      </c>
      <c r="I144" s="24">
        <v>5</v>
      </c>
      <c r="J144" s="96">
        <v>0.45100000000000001</v>
      </c>
      <c r="K144" s="24">
        <v>12</v>
      </c>
      <c r="L144" s="24">
        <f t="shared" si="11"/>
        <v>0</v>
      </c>
      <c r="M144" s="24">
        <f t="shared" si="12"/>
        <v>10763000</v>
      </c>
      <c r="N144" s="24">
        <f t="shared" si="13"/>
        <v>1000</v>
      </c>
      <c r="O144" s="36" t="s">
        <v>26</v>
      </c>
    </row>
    <row r="145" spans="1:15" s="97" customFormat="1" ht="26.25" customHeight="1" x14ac:dyDescent="0.3">
      <c r="A145" s="35" t="s">
        <v>263</v>
      </c>
      <c r="B145" s="35" t="s">
        <v>174</v>
      </c>
      <c r="C145" s="24">
        <v>327303</v>
      </c>
      <c r="D145" s="24">
        <v>2328000</v>
      </c>
      <c r="E145" s="24"/>
      <c r="F145" s="24">
        <v>2328000</v>
      </c>
      <c r="G145" s="24">
        <v>2327000</v>
      </c>
      <c r="H145" s="24">
        <f t="shared" si="10"/>
        <v>1000</v>
      </c>
      <c r="I145" s="24">
        <v>5</v>
      </c>
      <c r="J145" s="96">
        <v>0.45100000000000001</v>
      </c>
      <c r="K145" s="24">
        <v>12</v>
      </c>
      <c r="L145" s="24">
        <f t="shared" si="11"/>
        <v>0</v>
      </c>
      <c r="M145" s="24">
        <f t="shared" si="12"/>
        <v>2327000</v>
      </c>
      <c r="N145" s="24">
        <f t="shared" si="13"/>
        <v>1000</v>
      </c>
      <c r="O145" s="36" t="s">
        <v>26</v>
      </c>
    </row>
    <row r="146" spans="1:15" s="97" customFormat="1" ht="26.25" customHeight="1" x14ac:dyDescent="0.3">
      <c r="A146" s="35" t="s">
        <v>264</v>
      </c>
      <c r="B146" s="35" t="s">
        <v>174</v>
      </c>
      <c r="C146" s="24">
        <v>2966526</v>
      </c>
      <c r="D146" s="24">
        <v>21100000</v>
      </c>
      <c r="E146" s="24"/>
      <c r="F146" s="24">
        <v>21100000</v>
      </c>
      <c r="G146" s="24">
        <v>21099000</v>
      </c>
      <c r="H146" s="24">
        <f t="shared" si="10"/>
        <v>1000</v>
      </c>
      <c r="I146" s="24">
        <v>5</v>
      </c>
      <c r="J146" s="96">
        <v>0.45100000000000001</v>
      </c>
      <c r="K146" s="24">
        <v>12</v>
      </c>
      <c r="L146" s="24">
        <f t="shared" si="11"/>
        <v>0</v>
      </c>
      <c r="M146" s="24">
        <f t="shared" si="12"/>
        <v>21099000</v>
      </c>
      <c r="N146" s="24">
        <f t="shared" si="13"/>
        <v>1000</v>
      </c>
      <c r="O146" s="36" t="s">
        <v>26</v>
      </c>
    </row>
    <row r="147" spans="1:15" s="97" customFormat="1" ht="26.25" customHeight="1" x14ac:dyDescent="0.3">
      <c r="A147" s="35" t="s">
        <v>265</v>
      </c>
      <c r="B147" s="35" t="s">
        <v>174</v>
      </c>
      <c r="C147" s="24">
        <v>2270025</v>
      </c>
      <c r="D147" s="24">
        <v>16146000</v>
      </c>
      <c r="E147" s="24"/>
      <c r="F147" s="24">
        <v>16146000</v>
      </c>
      <c r="G147" s="24">
        <v>16145000</v>
      </c>
      <c r="H147" s="24">
        <f t="shared" si="10"/>
        <v>1000</v>
      </c>
      <c r="I147" s="24">
        <v>5</v>
      </c>
      <c r="J147" s="96">
        <v>0.45100000000000001</v>
      </c>
      <c r="K147" s="24">
        <v>12</v>
      </c>
      <c r="L147" s="24">
        <f t="shared" si="11"/>
        <v>0</v>
      </c>
      <c r="M147" s="24">
        <f t="shared" si="12"/>
        <v>16145000</v>
      </c>
      <c r="N147" s="24">
        <f t="shared" si="13"/>
        <v>1000</v>
      </c>
      <c r="O147" s="36" t="s">
        <v>26</v>
      </c>
    </row>
    <row r="148" spans="1:15" s="97" customFormat="1" ht="26.25" customHeight="1" x14ac:dyDescent="0.3">
      <c r="A148" s="35" t="s">
        <v>266</v>
      </c>
      <c r="B148" s="35" t="s">
        <v>242</v>
      </c>
      <c r="C148" s="24">
        <v>27254</v>
      </c>
      <c r="D148" s="24">
        <v>300000</v>
      </c>
      <c r="E148" s="24"/>
      <c r="F148" s="24">
        <v>300000</v>
      </c>
      <c r="G148" s="24">
        <v>299000</v>
      </c>
      <c r="H148" s="24">
        <f t="shared" si="10"/>
        <v>1000</v>
      </c>
      <c r="I148" s="24">
        <v>5</v>
      </c>
      <c r="J148" s="96">
        <v>0.45100000000000001</v>
      </c>
      <c r="K148" s="24">
        <v>12</v>
      </c>
      <c r="L148" s="24">
        <f t="shared" si="11"/>
        <v>0</v>
      </c>
      <c r="M148" s="24">
        <f t="shared" si="12"/>
        <v>299000</v>
      </c>
      <c r="N148" s="24">
        <f t="shared" si="13"/>
        <v>1000</v>
      </c>
      <c r="O148" s="36" t="s">
        <v>26</v>
      </c>
    </row>
    <row r="149" spans="1:15" s="97" customFormat="1" ht="26.25" customHeight="1" x14ac:dyDescent="0.3">
      <c r="A149" s="35" t="s">
        <v>267</v>
      </c>
      <c r="B149" s="35" t="s">
        <v>174</v>
      </c>
      <c r="C149" s="24">
        <v>116413</v>
      </c>
      <c r="D149" s="24">
        <v>828000</v>
      </c>
      <c r="E149" s="24"/>
      <c r="F149" s="24">
        <v>828000</v>
      </c>
      <c r="G149" s="24">
        <v>827000</v>
      </c>
      <c r="H149" s="24">
        <f t="shared" si="10"/>
        <v>1000</v>
      </c>
      <c r="I149" s="24">
        <v>5</v>
      </c>
      <c r="J149" s="96">
        <v>0.45100000000000001</v>
      </c>
      <c r="K149" s="24">
        <v>12</v>
      </c>
      <c r="L149" s="24">
        <f t="shared" si="11"/>
        <v>0</v>
      </c>
      <c r="M149" s="24">
        <f t="shared" si="12"/>
        <v>827000</v>
      </c>
      <c r="N149" s="24">
        <f t="shared" si="13"/>
        <v>1000</v>
      </c>
      <c r="O149" s="36" t="s">
        <v>26</v>
      </c>
    </row>
    <row r="150" spans="1:15" s="97" customFormat="1" ht="26.25" customHeight="1" x14ac:dyDescent="0.3">
      <c r="A150" s="35" t="s">
        <v>268</v>
      </c>
      <c r="B150" s="35" t="s">
        <v>174</v>
      </c>
      <c r="C150" s="24">
        <v>11606426</v>
      </c>
      <c r="D150" s="24">
        <v>82553000</v>
      </c>
      <c r="E150" s="24"/>
      <c r="F150" s="24">
        <v>82553000</v>
      </c>
      <c r="G150" s="24">
        <v>82552000</v>
      </c>
      <c r="H150" s="24">
        <f t="shared" si="10"/>
        <v>1000</v>
      </c>
      <c r="I150" s="24">
        <v>5</v>
      </c>
      <c r="J150" s="96">
        <v>0.45100000000000001</v>
      </c>
      <c r="K150" s="24">
        <v>12</v>
      </c>
      <c r="L150" s="24">
        <f t="shared" si="11"/>
        <v>0</v>
      </c>
      <c r="M150" s="24">
        <f t="shared" si="12"/>
        <v>82552000</v>
      </c>
      <c r="N150" s="24">
        <f t="shared" si="13"/>
        <v>1000</v>
      </c>
      <c r="O150" s="36" t="s">
        <v>26</v>
      </c>
    </row>
    <row r="151" spans="1:15" s="97" customFormat="1" ht="26.25" customHeight="1" x14ac:dyDescent="0.3">
      <c r="A151" s="35" t="s">
        <v>269</v>
      </c>
      <c r="B151" s="35" t="s">
        <v>174</v>
      </c>
      <c r="C151" s="24">
        <v>696502</v>
      </c>
      <c r="D151" s="24">
        <v>4954000</v>
      </c>
      <c r="E151" s="24"/>
      <c r="F151" s="24">
        <v>4954000</v>
      </c>
      <c r="G151" s="24">
        <v>4953000</v>
      </c>
      <c r="H151" s="24">
        <f t="shared" si="10"/>
        <v>1000</v>
      </c>
      <c r="I151" s="24">
        <v>5</v>
      </c>
      <c r="J151" s="96">
        <v>0.45100000000000001</v>
      </c>
      <c r="K151" s="24">
        <v>12</v>
      </c>
      <c r="L151" s="24">
        <f t="shared" si="11"/>
        <v>0</v>
      </c>
      <c r="M151" s="24">
        <f t="shared" si="12"/>
        <v>4953000</v>
      </c>
      <c r="N151" s="24">
        <f t="shared" si="13"/>
        <v>1000</v>
      </c>
      <c r="O151" s="36" t="s">
        <v>26</v>
      </c>
    </row>
    <row r="152" spans="1:15" s="97" customFormat="1" ht="26.25" customHeight="1" x14ac:dyDescent="0.3">
      <c r="A152" s="35" t="s">
        <v>270</v>
      </c>
      <c r="B152" s="35" t="s">
        <v>174</v>
      </c>
      <c r="C152" s="24">
        <v>1297539</v>
      </c>
      <c r="D152" s="24">
        <v>9229000</v>
      </c>
      <c r="E152" s="24"/>
      <c r="F152" s="24">
        <v>9229000</v>
      </c>
      <c r="G152" s="24">
        <v>9228000</v>
      </c>
      <c r="H152" s="24">
        <f t="shared" si="10"/>
        <v>1000</v>
      </c>
      <c r="I152" s="24">
        <v>5</v>
      </c>
      <c r="J152" s="96">
        <v>0.45100000000000001</v>
      </c>
      <c r="K152" s="24">
        <v>12</v>
      </c>
      <c r="L152" s="24">
        <f t="shared" si="11"/>
        <v>0</v>
      </c>
      <c r="M152" s="24">
        <f t="shared" si="12"/>
        <v>9228000</v>
      </c>
      <c r="N152" s="24">
        <f t="shared" si="13"/>
        <v>1000</v>
      </c>
      <c r="O152" s="36" t="s">
        <v>26</v>
      </c>
    </row>
    <row r="153" spans="1:15" s="97" customFormat="1" ht="26.25" customHeight="1" x14ac:dyDescent="0.3">
      <c r="A153" s="35" t="s">
        <v>271</v>
      </c>
      <c r="B153" s="35" t="s">
        <v>174</v>
      </c>
      <c r="C153" s="24">
        <v>765955</v>
      </c>
      <c r="D153" s="24">
        <v>5448000</v>
      </c>
      <c r="E153" s="24"/>
      <c r="F153" s="24">
        <v>5448000</v>
      </c>
      <c r="G153" s="24">
        <v>5447000</v>
      </c>
      <c r="H153" s="24">
        <f t="shared" si="10"/>
        <v>1000</v>
      </c>
      <c r="I153" s="24">
        <v>5</v>
      </c>
      <c r="J153" s="96">
        <v>0.45100000000000001</v>
      </c>
      <c r="K153" s="24">
        <v>12</v>
      </c>
      <c r="L153" s="24">
        <f t="shared" si="11"/>
        <v>0</v>
      </c>
      <c r="M153" s="24">
        <f t="shared" si="12"/>
        <v>5447000</v>
      </c>
      <c r="N153" s="24">
        <f t="shared" si="13"/>
        <v>1000</v>
      </c>
      <c r="O153" s="36" t="s">
        <v>26</v>
      </c>
    </row>
    <row r="154" spans="1:15" s="97" customFormat="1" ht="26.25" customHeight="1" x14ac:dyDescent="0.3">
      <c r="A154" s="35" t="s">
        <v>272</v>
      </c>
      <c r="B154" s="35" t="s">
        <v>174</v>
      </c>
      <c r="C154" s="24">
        <v>254194</v>
      </c>
      <c r="D154" s="24">
        <v>1808000</v>
      </c>
      <c r="E154" s="24"/>
      <c r="F154" s="24">
        <v>1808000</v>
      </c>
      <c r="G154" s="24">
        <v>1807000</v>
      </c>
      <c r="H154" s="24">
        <f t="shared" si="10"/>
        <v>1000</v>
      </c>
      <c r="I154" s="24">
        <v>5</v>
      </c>
      <c r="J154" s="96">
        <v>0.45100000000000001</v>
      </c>
      <c r="K154" s="24">
        <v>12</v>
      </c>
      <c r="L154" s="24">
        <f t="shared" si="11"/>
        <v>0</v>
      </c>
      <c r="M154" s="24">
        <f t="shared" si="12"/>
        <v>1807000</v>
      </c>
      <c r="N154" s="24">
        <f t="shared" si="13"/>
        <v>1000</v>
      </c>
      <c r="O154" s="36" t="s">
        <v>26</v>
      </c>
    </row>
    <row r="155" spans="1:15" s="97" customFormat="1" ht="26.25" customHeight="1" x14ac:dyDescent="0.3">
      <c r="A155" s="35" t="s">
        <v>273</v>
      </c>
      <c r="B155" s="35" t="s">
        <v>174</v>
      </c>
      <c r="C155" s="24">
        <v>228606</v>
      </c>
      <c r="D155" s="24">
        <v>1626000</v>
      </c>
      <c r="E155" s="24"/>
      <c r="F155" s="24">
        <v>1626000</v>
      </c>
      <c r="G155" s="24">
        <v>1625000</v>
      </c>
      <c r="H155" s="24">
        <f t="shared" si="10"/>
        <v>1000</v>
      </c>
      <c r="I155" s="24">
        <v>5</v>
      </c>
      <c r="J155" s="96">
        <v>0.45100000000000001</v>
      </c>
      <c r="K155" s="24">
        <v>12</v>
      </c>
      <c r="L155" s="24">
        <f t="shared" si="11"/>
        <v>0</v>
      </c>
      <c r="M155" s="24">
        <f t="shared" si="12"/>
        <v>1625000</v>
      </c>
      <c r="N155" s="24">
        <f t="shared" si="13"/>
        <v>1000</v>
      </c>
      <c r="O155" s="36" t="s">
        <v>26</v>
      </c>
    </row>
    <row r="156" spans="1:15" s="97" customFormat="1" ht="26.25" customHeight="1" x14ac:dyDescent="0.3">
      <c r="A156" s="35" t="s">
        <v>274</v>
      </c>
      <c r="B156" s="35" t="s">
        <v>174</v>
      </c>
      <c r="C156" s="24">
        <v>812351</v>
      </c>
      <c r="D156" s="24">
        <v>5778000</v>
      </c>
      <c r="E156" s="24"/>
      <c r="F156" s="24">
        <v>5778000</v>
      </c>
      <c r="G156" s="24">
        <v>5777000</v>
      </c>
      <c r="H156" s="24">
        <f t="shared" si="10"/>
        <v>1000</v>
      </c>
      <c r="I156" s="24">
        <v>5</v>
      </c>
      <c r="J156" s="96">
        <v>0.45100000000000001</v>
      </c>
      <c r="K156" s="24">
        <v>12</v>
      </c>
      <c r="L156" s="24">
        <f t="shared" si="11"/>
        <v>0</v>
      </c>
      <c r="M156" s="24">
        <f t="shared" si="12"/>
        <v>5777000</v>
      </c>
      <c r="N156" s="24">
        <f t="shared" si="13"/>
        <v>1000</v>
      </c>
      <c r="O156" s="36" t="s">
        <v>26</v>
      </c>
    </row>
    <row r="157" spans="1:15" s="97" customFormat="1" ht="26.25" customHeight="1" x14ac:dyDescent="0.3">
      <c r="A157" s="35" t="s">
        <v>275</v>
      </c>
      <c r="B157" s="35" t="s">
        <v>174</v>
      </c>
      <c r="C157" s="24">
        <v>18700</v>
      </c>
      <c r="D157" s="24">
        <v>133000</v>
      </c>
      <c r="E157" s="24"/>
      <c r="F157" s="24">
        <v>133000</v>
      </c>
      <c r="G157" s="24">
        <v>132000</v>
      </c>
      <c r="H157" s="24">
        <f t="shared" si="10"/>
        <v>1000</v>
      </c>
      <c r="I157" s="24">
        <v>5</v>
      </c>
      <c r="J157" s="96">
        <v>0.45100000000000001</v>
      </c>
      <c r="K157" s="24">
        <v>12</v>
      </c>
      <c r="L157" s="24">
        <f t="shared" si="11"/>
        <v>0</v>
      </c>
      <c r="M157" s="24">
        <f t="shared" si="12"/>
        <v>132000</v>
      </c>
      <c r="N157" s="24">
        <f t="shared" si="13"/>
        <v>1000</v>
      </c>
      <c r="O157" s="36" t="s">
        <v>26</v>
      </c>
    </row>
    <row r="158" spans="1:15" s="97" customFormat="1" ht="26.25" customHeight="1" x14ac:dyDescent="0.3">
      <c r="A158" s="35" t="s">
        <v>276</v>
      </c>
      <c r="B158" s="35" t="s">
        <v>242</v>
      </c>
      <c r="C158" s="24">
        <v>38155</v>
      </c>
      <c r="D158" s="24">
        <v>420000</v>
      </c>
      <c r="E158" s="24"/>
      <c r="F158" s="24">
        <v>420000</v>
      </c>
      <c r="G158" s="24">
        <v>419000</v>
      </c>
      <c r="H158" s="24">
        <f t="shared" si="10"/>
        <v>1000</v>
      </c>
      <c r="I158" s="24">
        <v>5</v>
      </c>
      <c r="J158" s="96">
        <v>0.45100000000000001</v>
      </c>
      <c r="K158" s="24">
        <v>12</v>
      </c>
      <c r="L158" s="24">
        <f t="shared" si="11"/>
        <v>0</v>
      </c>
      <c r="M158" s="24">
        <f t="shared" si="12"/>
        <v>419000</v>
      </c>
      <c r="N158" s="24">
        <f t="shared" si="13"/>
        <v>1000</v>
      </c>
      <c r="O158" s="36" t="s">
        <v>26</v>
      </c>
    </row>
    <row r="159" spans="1:15" s="97" customFormat="1" ht="26.25" customHeight="1" x14ac:dyDescent="0.3">
      <c r="A159" s="35" t="s">
        <v>277</v>
      </c>
      <c r="B159" s="35" t="s">
        <v>174</v>
      </c>
      <c r="C159" s="24">
        <v>58066</v>
      </c>
      <c r="D159" s="24">
        <v>413000</v>
      </c>
      <c r="E159" s="24"/>
      <c r="F159" s="24">
        <v>413000</v>
      </c>
      <c r="G159" s="24">
        <v>412000</v>
      </c>
      <c r="H159" s="24">
        <f t="shared" si="10"/>
        <v>1000</v>
      </c>
      <c r="I159" s="24">
        <v>5</v>
      </c>
      <c r="J159" s="96">
        <v>0.45100000000000001</v>
      </c>
      <c r="K159" s="24">
        <v>12</v>
      </c>
      <c r="L159" s="24">
        <f t="shared" si="11"/>
        <v>0</v>
      </c>
      <c r="M159" s="24">
        <f t="shared" si="12"/>
        <v>412000</v>
      </c>
      <c r="N159" s="24">
        <f t="shared" si="13"/>
        <v>1000</v>
      </c>
      <c r="O159" s="36" t="s">
        <v>26</v>
      </c>
    </row>
    <row r="160" spans="1:15" s="97" customFormat="1" ht="26.25" customHeight="1" x14ac:dyDescent="0.3">
      <c r="A160" s="35" t="s">
        <v>278</v>
      </c>
      <c r="B160" s="35" t="s">
        <v>174</v>
      </c>
      <c r="C160" s="24">
        <v>2298004</v>
      </c>
      <c r="D160" s="24">
        <v>16345000</v>
      </c>
      <c r="E160" s="24"/>
      <c r="F160" s="24">
        <v>16345000</v>
      </c>
      <c r="G160" s="24">
        <v>16344000</v>
      </c>
      <c r="H160" s="24">
        <f t="shared" si="10"/>
        <v>1000</v>
      </c>
      <c r="I160" s="24">
        <v>5</v>
      </c>
      <c r="J160" s="96">
        <v>0.45100000000000001</v>
      </c>
      <c r="K160" s="24">
        <v>12</v>
      </c>
      <c r="L160" s="24">
        <f t="shared" si="11"/>
        <v>0</v>
      </c>
      <c r="M160" s="24">
        <f t="shared" si="12"/>
        <v>16344000</v>
      </c>
      <c r="N160" s="24">
        <f t="shared" si="13"/>
        <v>1000</v>
      </c>
      <c r="O160" s="36" t="s">
        <v>26</v>
      </c>
    </row>
    <row r="161" spans="1:15" s="97" customFormat="1" ht="26.25" customHeight="1" x14ac:dyDescent="0.3">
      <c r="A161" s="35" t="s">
        <v>279</v>
      </c>
      <c r="B161" s="35" t="s">
        <v>174</v>
      </c>
      <c r="C161" s="24">
        <v>615098</v>
      </c>
      <c r="D161" s="24">
        <v>4375000</v>
      </c>
      <c r="E161" s="24"/>
      <c r="F161" s="24">
        <v>4375000</v>
      </c>
      <c r="G161" s="24">
        <v>4374000</v>
      </c>
      <c r="H161" s="24">
        <f t="shared" si="10"/>
        <v>1000</v>
      </c>
      <c r="I161" s="24">
        <v>5</v>
      </c>
      <c r="J161" s="96">
        <v>0.45100000000000001</v>
      </c>
      <c r="K161" s="24">
        <v>12</v>
      </c>
      <c r="L161" s="24">
        <f t="shared" si="11"/>
        <v>0</v>
      </c>
      <c r="M161" s="24">
        <f t="shared" si="12"/>
        <v>4374000</v>
      </c>
      <c r="N161" s="24">
        <f t="shared" si="13"/>
        <v>1000</v>
      </c>
      <c r="O161" s="36" t="s">
        <v>26</v>
      </c>
    </row>
    <row r="162" spans="1:15" s="97" customFormat="1" ht="26.25" customHeight="1" x14ac:dyDescent="0.3">
      <c r="A162" s="35" t="s">
        <v>280</v>
      </c>
      <c r="B162" s="35" t="s">
        <v>174</v>
      </c>
      <c r="C162" s="24">
        <v>246040</v>
      </c>
      <c r="D162" s="24">
        <v>1750000</v>
      </c>
      <c r="E162" s="24"/>
      <c r="F162" s="24">
        <v>1750000</v>
      </c>
      <c r="G162" s="24">
        <v>1749000</v>
      </c>
      <c r="H162" s="24">
        <f t="shared" si="10"/>
        <v>1000</v>
      </c>
      <c r="I162" s="24">
        <v>5</v>
      </c>
      <c r="J162" s="96">
        <v>0.45100000000000001</v>
      </c>
      <c r="K162" s="24">
        <v>12</v>
      </c>
      <c r="L162" s="24">
        <f t="shared" si="11"/>
        <v>0</v>
      </c>
      <c r="M162" s="24">
        <f t="shared" si="12"/>
        <v>1749000</v>
      </c>
      <c r="N162" s="24">
        <f t="shared" si="13"/>
        <v>1000</v>
      </c>
      <c r="O162" s="36" t="s">
        <v>26</v>
      </c>
    </row>
    <row r="163" spans="1:15" s="97" customFormat="1" ht="26.25" customHeight="1" x14ac:dyDescent="0.3">
      <c r="A163" s="35" t="s">
        <v>281</v>
      </c>
      <c r="B163" s="35" t="s">
        <v>242</v>
      </c>
      <c r="C163" s="24">
        <v>36338</v>
      </c>
      <c r="D163" s="24">
        <v>400000</v>
      </c>
      <c r="E163" s="24"/>
      <c r="F163" s="24">
        <v>400000</v>
      </c>
      <c r="G163" s="24">
        <v>399000</v>
      </c>
      <c r="H163" s="24">
        <f t="shared" si="10"/>
        <v>1000</v>
      </c>
      <c r="I163" s="24">
        <v>5</v>
      </c>
      <c r="J163" s="96">
        <v>0.45100000000000001</v>
      </c>
      <c r="K163" s="24">
        <v>12</v>
      </c>
      <c r="L163" s="24">
        <f t="shared" si="11"/>
        <v>0</v>
      </c>
      <c r="M163" s="24">
        <f t="shared" si="12"/>
        <v>399000</v>
      </c>
      <c r="N163" s="24">
        <f t="shared" si="13"/>
        <v>1000</v>
      </c>
      <c r="O163" s="36" t="s">
        <v>26</v>
      </c>
    </row>
    <row r="164" spans="1:15" s="97" customFormat="1" ht="26.25" customHeight="1" x14ac:dyDescent="0.3">
      <c r="A164" s="35" t="s">
        <v>282</v>
      </c>
      <c r="B164" s="35" t="s">
        <v>174</v>
      </c>
      <c r="C164" s="24">
        <v>208923</v>
      </c>
      <c r="D164" s="24">
        <v>1486000</v>
      </c>
      <c r="E164" s="24"/>
      <c r="F164" s="24">
        <v>1486000</v>
      </c>
      <c r="G164" s="24">
        <v>1485000</v>
      </c>
      <c r="H164" s="24">
        <f t="shared" si="10"/>
        <v>1000</v>
      </c>
      <c r="I164" s="24">
        <v>5</v>
      </c>
      <c r="J164" s="96">
        <v>0.45100000000000001</v>
      </c>
      <c r="K164" s="24">
        <v>12</v>
      </c>
      <c r="L164" s="24">
        <f t="shared" si="11"/>
        <v>0</v>
      </c>
      <c r="M164" s="24">
        <f t="shared" si="12"/>
        <v>1485000</v>
      </c>
      <c r="N164" s="24">
        <f t="shared" si="13"/>
        <v>1000</v>
      </c>
      <c r="O164" s="36" t="s">
        <v>26</v>
      </c>
    </row>
    <row r="165" spans="1:15" s="97" customFormat="1" ht="26.25" customHeight="1" x14ac:dyDescent="0.3">
      <c r="A165" s="35" t="s">
        <v>283</v>
      </c>
      <c r="B165" s="35" t="s">
        <v>174</v>
      </c>
      <c r="C165" s="24">
        <v>34165</v>
      </c>
      <c r="D165" s="24">
        <v>243000</v>
      </c>
      <c r="E165" s="24"/>
      <c r="F165" s="24">
        <v>243000</v>
      </c>
      <c r="G165" s="24">
        <v>242000</v>
      </c>
      <c r="H165" s="24">
        <f t="shared" si="10"/>
        <v>1000</v>
      </c>
      <c r="I165" s="24">
        <v>5</v>
      </c>
      <c r="J165" s="96">
        <v>0.45100000000000001</v>
      </c>
      <c r="K165" s="24">
        <v>12</v>
      </c>
      <c r="L165" s="24">
        <f t="shared" si="11"/>
        <v>0</v>
      </c>
      <c r="M165" s="24">
        <f t="shared" si="12"/>
        <v>242000</v>
      </c>
      <c r="N165" s="24">
        <f t="shared" si="13"/>
        <v>1000</v>
      </c>
      <c r="O165" s="36" t="s">
        <v>26</v>
      </c>
    </row>
    <row r="166" spans="1:15" s="97" customFormat="1" ht="26.25" customHeight="1" x14ac:dyDescent="0.3">
      <c r="A166" s="35" t="s">
        <v>284</v>
      </c>
      <c r="B166" s="35" t="s">
        <v>174</v>
      </c>
      <c r="C166" s="24">
        <v>3268381</v>
      </c>
      <c r="D166" s="24">
        <v>23247000</v>
      </c>
      <c r="E166" s="24"/>
      <c r="F166" s="24">
        <v>23247000</v>
      </c>
      <c r="G166" s="24">
        <v>23246000</v>
      </c>
      <c r="H166" s="24">
        <f t="shared" si="10"/>
        <v>1000</v>
      </c>
      <c r="I166" s="24">
        <v>5</v>
      </c>
      <c r="J166" s="96">
        <v>0.45100000000000001</v>
      </c>
      <c r="K166" s="24">
        <v>12</v>
      </c>
      <c r="L166" s="24">
        <f t="shared" si="11"/>
        <v>0</v>
      </c>
      <c r="M166" s="24">
        <f t="shared" si="12"/>
        <v>23246000</v>
      </c>
      <c r="N166" s="24">
        <f t="shared" si="13"/>
        <v>1000</v>
      </c>
      <c r="O166" s="36" t="s">
        <v>26</v>
      </c>
    </row>
    <row r="167" spans="1:15" s="97" customFormat="1" ht="26.25" customHeight="1" x14ac:dyDescent="0.3">
      <c r="A167" s="35" t="s">
        <v>285</v>
      </c>
      <c r="B167" s="35" t="s">
        <v>174</v>
      </c>
      <c r="C167" s="24">
        <v>549019</v>
      </c>
      <c r="D167" s="24">
        <v>3905000</v>
      </c>
      <c r="E167" s="24"/>
      <c r="F167" s="24">
        <v>3905000</v>
      </c>
      <c r="G167" s="24">
        <v>3904000</v>
      </c>
      <c r="H167" s="24">
        <f t="shared" si="10"/>
        <v>1000</v>
      </c>
      <c r="I167" s="24">
        <v>5</v>
      </c>
      <c r="J167" s="96">
        <v>0.45100000000000001</v>
      </c>
      <c r="K167" s="24">
        <v>12</v>
      </c>
      <c r="L167" s="24">
        <f t="shared" si="11"/>
        <v>0</v>
      </c>
      <c r="M167" s="24">
        <f t="shared" si="12"/>
        <v>3904000</v>
      </c>
      <c r="N167" s="24">
        <f t="shared" si="13"/>
        <v>1000</v>
      </c>
      <c r="O167" s="36" t="s">
        <v>26</v>
      </c>
    </row>
    <row r="168" spans="1:15" s="97" customFormat="1" ht="26.25" customHeight="1" x14ac:dyDescent="0.3">
      <c r="A168" s="35" t="s">
        <v>286</v>
      </c>
      <c r="B168" s="35" t="s">
        <v>174</v>
      </c>
      <c r="C168" s="24">
        <v>204283</v>
      </c>
      <c r="D168" s="24">
        <v>1453000</v>
      </c>
      <c r="E168" s="24"/>
      <c r="F168" s="24">
        <v>1453000</v>
      </c>
      <c r="G168" s="24">
        <v>1452000</v>
      </c>
      <c r="H168" s="24">
        <f t="shared" si="10"/>
        <v>1000</v>
      </c>
      <c r="I168" s="24">
        <v>5</v>
      </c>
      <c r="J168" s="96">
        <v>0.45100000000000001</v>
      </c>
      <c r="K168" s="24">
        <v>12</v>
      </c>
      <c r="L168" s="24">
        <f t="shared" si="11"/>
        <v>0</v>
      </c>
      <c r="M168" s="24">
        <f t="shared" si="12"/>
        <v>1452000</v>
      </c>
      <c r="N168" s="24">
        <f t="shared" si="13"/>
        <v>1000</v>
      </c>
      <c r="O168" s="36" t="s">
        <v>26</v>
      </c>
    </row>
    <row r="169" spans="1:15" s="97" customFormat="1" ht="26.25" customHeight="1" x14ac:dyDescent="0.3">
      <c r="A169" s="35" t="s">
        <v>287</v>
      </c>
      <c r="B169" s="35" t="s">
        <v>174</v>
      </c>
      <c r="C169" s="24">
        <v>204283</v>
      </c>
      <c r="D169" s="24">
        <v>1453000</v>
      </c>
      <c r="E169" s="24"/>
      <c r="F169" s="24">
        <v>1453000</v>
      </c>
      <c r="G169" s="24">
        <v>1452000</v>
      </c>
      <c r="H169" s="24">
        <f t="shared" si="10"/>
        <v>1000</v>
      </c>
      <c r="I169" s="24">
        <v>5</v>
      </c>
      <c r="J169" s="96">
        <v>0.45100000000000001</v>
      </c>
      <c r="K169" s="24">
        <v>12</v>
      </c>
      <c r="L169" s="24">
        <f t="shared" si="11"/>
        <v>0</v>
      </c>
      <c r="M169" s="24">
        <f t="shared" si="12"/>
        <v>1452000</v>
      </c>
      <c r="N169" s="24">
        <f t="shared" si="13"/>
        <v>1000</v>
      </c>
      <c r="O169" s="36" t="s">
        <v>26</v>
      </c>
    </row>
    <row r="170" spans="1:15" s="97" customFormat="1" ht="26.25" customHeight="1" x14ac:dyDescent="0.3">
      <c r="A170" s="35" t="s">
        <v>288</v>
      </c>
      <c r="B170" s="35" t="s">
        <v>174</v>
      </c>
      <c r="C170" s="24">
        <v>204283</v>
      </c>
      <c r="D170" s="24">
        <v>1453000</v>
      </c>
      <c r="E170" s="24"/>
      <c r="F170" s="24">
        <v>1453000</v>
      </c>
      <c r="G170" s="24">
        <v>1452000</v>
      </c>
      <c r="H170" s="24">
        <f t="shared" si="10"/>
        <v>1000</v>
      </c>
      <c r="I170" s="24">
        <v>5</v>
      </c>
      <c r="J170" s="96">
        <v>0.45100000000000001</v>
      </c>
      <c r="K170" s="24">
        <v>12</v>
      </c>
      <c r="L170" s="24">
        <f t="shared" si="11"/>
        <v>0</v>
      </c>
      <c r="M170" s="24">
        <f t="shared" si="12"/>
        <v>1452000</v>
      </c>
      <c r="N170" s="24">
        <f t="shared" si="13"/>
        <v>1000</v>
      </c>
      <c r="O170" s="36" t="s">
        <v>26</v>
      </c>
    </row>
    <row r="171" spans="1:15" s="97" customFormat="1" ht="26.25" customHeight="1" x14ac:dyDescent="0.3">
      <c r="A171" s="35" t="s">
        <v>289</v>
      </c>
      <c r="B171" s="35" t="s">
        <v>174</v>
      </c>
      <c r="C171" s="24">
        <v>817131</v>
      </c>
      <c r="D171" s="24">
        <v>5812000</v>
      </c>
      <c r="E171" s="24"/>
      <c r="F171" s="24">
        <v>5812000</v>
      </c>
      <c r="G171" s="24">
        <v>5811000</v>
      </c>
      <c r="H171" s="24">
        <f t="shared" si="10"/>
        <v>1000</v>
      </c>
      <c r="I171" s="24">
        <v>5</v>
      </c>
      <c r="J171" s="96">
        <v>0.45100000000000001</v>
      </c>
      <c r="K171" s="24">
        <v>12</v>
      </c>
      <c r="L171" s="24">
        <f t="shared" si="11"/>
        <v>0</v>
      </c>
      <c r="M171" s="24">
        <f t="shared" si="12"/>
        <v>5811000</v>
      </c>
      <c r="N171" s="24">
        <f t="shared" si="13"/>
        <v>1000</v>
      </c>
      <c r="O171" s="36" t="s">
        <v>26</v>
      </c>
    </row>
    <row r="172" spans="1:15" s="97" customFormat="1" ht="26.25" customHeight="1" x14ac:dyDescent="0.3">
      <c r="A172" s="35" t="s">
        <v>290</v>
      </c>
      <c r="B172" s="35" t="s">
        <v>174</v>
      </c>
      <c r="C172" s="24">
        <v>1123625</v>
      </c>
      <c r="D172" s="24">
        <v>7992000</v>
      </c>
      <c r="E172" s="24"/>
      <c r="F172" s="24">
        <v>7992000</v>
      </c>
      <c r="G172" s="24">
        <v>7991000</v>
      </c>
      <c r="H172" s="24">
        <f t="shared" si="10"/>
        <v>1000</v>
      </c>
      <c r="I172" s="24">
        <v>5</v>
      </c>
      <c r="J172" s="96">
        <v>0.45100000000000001</v>
      </c>
      <c r="K172" s="24">
        <v>12</v>
      </c>
      <c r="L172" s="24">
        <f t="shared" si="11"/>
        <v>0</v>
      </c>
      <c r="M172" s="24">
        <f t="shared" si="12"/>
        <v>7991000</v>
      </c>
      <c r="N172" s="24">
        <f t="shared" si="13"/>
        <v>1000</v>
      </c>
      <c r="O172" s="36" t="s">
        <v>26</v>
      </c>
    </row>
    <row r="173" spans="1:15" s="97" customFormat="1" ht="26.25" customHeight="1" x14ac:dyDescent="0.3">
      <c r="A173" s="35" t="s">
        <v>291</v>
      </c>
      <c r="B173" s="35" t="s">
        <v>174</v>
      </c>
      <c r="C173" s="24">
        <v>242525</v>
      </c>
      <c r="D173" s="24">
        <v>1725000</v>
      </c>
      <c r="E173" s="24"/>
      <c r="F173" s="24">
        <v>1725000</v>
      </c>
      <c r="G173" s="24">
        <v>1724000</v>
      </c>
      <c r="H173" s="24">
        <f t="shared" si="10"/>
        <v>1000</v>
      </c>
      <c r="I173" s="24">
        <v>5</v>
      </c>
      <c r="J173" s="96">
        <v>0.45100000000000001</v>
      </c>
      <c r="K173" s="24">
        <v>12</v>
      </c>
      <c r="L173" s="24">
        <f t="shared" si="11"/>
        <v>0</v>
      </c>
      <c r="M173" s="24">
        <f t="shared" si="12"/>
        <v>1724000</v>
      </c>
      <c r="N173" s="24">
        <f t="shared" si="13"/>
        <v>1000</v>
      </c>
      <c r="O173" s="36" t="s">
        <v>26</v>
      </c>
    </row>
    <row r="174" spans="1:15" s="97" customFormat="1" ht="26.25" customHeight="1" x14ac:dyDescent="0.3">
      <c r="A174" s="35" t="s">
        <v>292</v>
      </c>
      <c r="B174" s="35" t="s">
        <v>174</v>
      </c>
      <c r="C174" s="24">
        <v>817131</v>
      </c>
      <c r="D174" s="24">
        <v>5812000</v>
      </c>
      <c r="E174" s="24"/>
      <c r="F174" s="24">
        <v>5812000</v>
      </c>
      <c r="G174" s="24">
        <v>5811000</v>
      </c>
      <c r="H174" s="24">
        <f t="shared" si="10"/>
        <v>1000</v>
      </c>
      <c r="I174" s="24">
        <v>5</v>
      </c>
      <c r="J174" s="96">
        <v>0.45100000000000001</v>
      </c>
      <c r="K174" s="24">
        <v>12</v>
      </c>
      <c r="L174" s="24">
        <f t="shared" si="11"/>
        <v>0</v>
      </c>
      <c r="M174" s="24">
        <f t="shared" si="12"/>
        <v>5811000</v>
      </c>
      <c r="N174" s="24">
        <f t="shared" si="13"/>
        <v>1000</v>
      </c>
      <c r="O174" s="36" t="s">
        <v>26</v>
      </c>
    </row>
    <row r="175" spans="1:15" s="97" customFormat="1" ht="26.25" customHeight="1" x14ac:dyDescent="0.3">
      <c r="A175" s="35" t="s">
        <v>293</v>
      </c>
      <c r="B175" s="35" t="s">
        <v>174</v>
      </c>
      <c r="C175" s="24">
        <v>1123625</v>
      </c>
      <c r="D175" s="24">
        <v>7992000</v>
      </c>
      <c r="E175" s="24"/>
      <c r="F175" s="24">
        <v>7992000</v>
      </c>
      <c r="G175" s="24">
        <v>7991000</v>
      </c>
      <c r="H175" s="24">
        <f t="shared" si="10"/>
        <v>1000</v>
      </c>
      <c r="I175" s="24">
        <v>5</v>
      </c>
      <c r="J175" s="96">
        <v>0.45100000000000001</v>
      </c>
      <c r="K175" s="24">
        <v>12</v>
      </c>
      <c r="L175" s="24">
        <f t="shared" si="11"/>
        <v>0</v>
      </c>
      <c r="M175" s="24">
        <f t="shared" si="12"/>
        <v>7991000</v>
      </c>
      <c r="N175" s="24">
        <f t="shared" si="13"/>
        <v>1000</v>
      </c>
      <c r="O175" s="36" t="s">
        <v>26</v>
      </c>
    </row>
    <row r="176" spans="1:15" s="97" customFormat="1" ht="26.25" customHeight="1" x14ac:dyDescent="0.3">
      <c r="A176" s="35" t="s">
        <v>294</v>
      </c>
      <c r="B176" s="35" t="s">
        <v>174</v>
      </c>
      <c r="C176" s="24">
        <v>242525</v>
      </c>
      <c r="D176" s="24">
        <v>1725000</v>
      </c>
      <c r="E176" s="24"/>
      <c r="F176" s="24">
        <v>1725000</v>
      </c>
      <c r="G176" s="24">
        <v>1724000</v>
      </c>
      <c r="H176" s="24">
        <f t="shared" si="10"/>
        <v>1000</v>
      </c>
      <c r="I176" s="24">
        <v>5</v>
      </c>
      <c r="J176" s="96">
        <v>0.45100000000000001</v>
      </c>
      <c r="K176" s="24">
        <v>12</v>
      </c>
      <c r="L176" s="24">
        <f t="shared" si="11"/>
        <v>0</v>
      </c>
      <c r="M176" s="24">
        <f t="shared" si="12"/>
        <v>1724000</v>
      </c>
      <c r="N176" s="24">
        <f t="shared" si="13"/>
        <v>1000</v>
      </c>
      <c r="O176" s="36" t="s">
        <v>26</v>
      </c>
    </row>
    <row r="177" spans="1:15" s="97" customFormat="1" ht="26.25" customHeight="1" x14ac:dyDescent="0.3">
      <c r="A177" s="35" t="s">
        <v>295</v>
      </c>
      <c r="B177" s="35" t="s">
        <v>174</v>
      </c>
      <c r="C177" s="24">
        <v>817131</v>
      </c>
      <c r="D177" s="24">
        <v>5812000</v>
      </c>
      <c r="E177" s="24"/>
      <c r="F177" s="24">
        <v>5812000</v>
      </c>
      <c r="G177" s="24">
        <v>5811000</v>
      </c>
      <c r="H177" s="24">
        <f t="shared" si="10"/>
        <v>1000</v>
      </c>
      <c r="I177" s="24">
        <v>5</v>
      </c>
      <c r="J177" s="96">
        <v>0.45100000000000001</v>
      </c>
      <c r="K177" s="24">
        <v>12</v>
      </c>
      <c r="L177" s="24">
        <f t="shared" si="11"/>
        <v>0</v>
      </c>
      <c r="M177" s="24">
        <f t="shared" si="12"/>
        <v>5811000</v>
      </c>
      <c r="N177" s="24">
        <f t="shared" si="13"/>
        <v>1000</v>
      </c>
      <c r="O177" s="36" t="s">
        <v>26</v>
      </c>
    </row>
    <row r="178" spans="1:15" s="97" customFormat="1" ht="26.25" customHeight="1" x14ac:dyDescent="0.3">
      <c r="A178" s="35" t="s">
        <v>296</v>
      </c>
      <c r="B178" s="35" t="s">
        <v>174</v>
      </c>
      <c r="C178" s="24">
        <v>1123625</v>
      </c>
      <c r="D178" s="24">
        <v>7992000</v>
      </c>
      <c r="E178" s="24"/>
      <c r="F178" s="24">
        <v>7992000</v>
      </c>
      <c r="G178" s="24">
        <v>7991000</v>
      </c>
      <c r="H178" s="24">
        <f t="shared" si="10"/>
        <v>1000</v>
      </c>
      <c r="I178" s="24">
        <v>5</v>
      </c>
      <c r="J178" s="96">
        <v>0.45100000000000001</v>
      </c>
      <c r="K178" s="24">
        <v>12</v>
      </c>
      <c r="L178" s="24">
        <f t="shared" si="11"/>
        <v>0</v>
      </c>
      <c r="M178" s="24">
        <f t="shared" si="12"/>
        <v>7991000</v>
      </c>
      <c r="N178" s="24">
        <f t="shared" si="13"/>
        <v>1000</v>
      </c>
      <c r="O178" s="36" t="s">
        <v>26</v>
      </c>
    </row>
    <row r="179" spans="1:15" s="97" customFormat="1" ht="26.25" customHeight="1" x14ac:dyDescent="0.3">
      <c r="A179" s="35" t="s">
        <v>297</v>
      </c>
      <c r="B179" s="35" t="s">
        <v>174</v>
      </c>
      <c r="C179" s="24">
        <v>242525</v>
      </c>
      <c r="D179" s="24">
        <v>1725000</v>
      </c>
      <c r="E179" s="24"/>
      <c r="F179" s="24">
        <v>1725000</v>
      </c>
      <c r="G179" s="24">
        <v>1724000</v>
      </c>
      <c r="H179" s="24">
        <f t="shared" si="10"/>
        <v>1000</v>
      </c>
      <c r="I179" s="24">
        <v>5</v>
      </c>
      <c r="J179" s="96">
        <v>0.45100000000000001</v>
      </c>
      <c r="K179" s="24">
        <v>12</v>
      </c>
      <c r="L179" s="24">
        <f t="shared" si="11"/>
        <v>0</v>
      </c>
      <c r="M179" s="24">
        <f t="shared" si="12"/>
        <v>1724000</v>
      </c>
      <c r="N179" s="24">
        <f t="shared" si="13"/>
        <v>1000</v>
      </c>
      <c r="O179" s="36" t="s">
        <v>26</v>
      </c>
    </row>
    <row r="180" spans="1:15" s="97" customFormat="1" ht="26.25" customHeight="1" x14ac:dyDescent="0.3">
      <c r="A180" s="35" t="s">
        <v>298</v>
      </c>
      <c r="B180" s="35" t="s">
        <v>174</v>
      </c>
      <c r="C180" s="24">
        <v>856498</v>
      </c>
      <c r="D180" s="24">
        <v>6092000</v>
      </c>
      <c r="E180" s="24"/>
      <c r="F180" s="24">
        <v>6092000</v>
      </c>
      <c r="G180" s="24">
        <v>6091000</v>
      </c>
      <c r="H180" s="24">
        <f t="shared" si="10"/>
        <v>1000</v>
      </c>
      <c r="I180" s="24">
        <v>5</v>
      </c>
      <c r="J180" s="96">
        <v>0.45100000000000001</v>
      </c>
      <c r="K180" s="24">
        <v>12</v>
      </c>
      <c r="L180" s="24">
        <f t="shared" si="11"/>
        <v>0</v>
      </c>
      <c r="M180" s="24">
        <f t="shared" si="12"/>
        <v>6091000</v>
      </c>
      <c r="N180" s="24">
        <f t="shared" si="13"/>
        <v>1000</v>
      </c>
      <c r="O180" s="36" t="s">
        <v>26</v>
      </c>
    </row>
    <row r="181" spans="1:15" s="97" customFormat="1" ht="26.25" customHeight="1" x14ac:dyDescent="0.3">
      <c r="A181" s="35" t="s">
        <v>299</v>
      </c>
      <c r="B181" s="35" t="s">
        <v>174</v>
      </c>
      <c r="C181" s="24">
        <v>408285</v>
      </c>
      <c r="D181" s="24">
        <v>2904000</v>
      </c>
      <c r="E181" s="24"/>
      <c r="F181" s="24">
        <v>2904000</v>
      </c>
      <c r="G181" s="24">
        <v>2903000</v>
      </c>
      <c r="H181" s="24">
        <f t="shared" ref="H181:H300" si="14">F181-G181</f>
        <v>1000</v>
      </c>
      <c r="I181" s="24">
        <v>5</v>
      </c>
      <c r="J181" s="96">
        <v>0.45100000000000001</v>
      </c>
      <c r="K181" s="24">
        <v>12</v>
      </c>
      <c r="L181" s="24">
        <f t="shared" si="11"/>
        <v>0</v>
      </c>
      <c r="M181" s="24">
        <f t="shared" si="12"/>
        <v>2903000</v>
      </c>
      <c r="N181" s="24">
        <f t="shared" si="13"/>
        <v>1000</v>
      </c>
      <c r="O181" s="36" t="s">
        <v>26</v>
      </c>
    </row>
    <row r="182" spans="1:15" s="97" customFormat="1" ht="26.25" customHeight="1" x14ac:dyDescent="0.3">
      <c r="A182" s="35" t="s">
        <v>300</v>
      </c>
      <c r="B182" s="35" t="s">
        <v>174</v>
      </c>
      <c r="C182" s="24">
        <v>1114346</v>
      </c>
      <c r="D182" s="24">
        <v>7926000</v>
      </c>
      <c r="E182" s="24"/>
      <c r="F182" s="24">
        <v>7926000</v>
      </c>
      <c r="G182" s="24">
        <v>7925000</v>
      </c>
      <c r="H182" s="24">
        <f t="shared" si="14"/>
        <v>1000</v>
      </c>
      <c r="I182" s="24">
        <v>5</v>
      </c>
      <c r="J182" s="96">
        <v>0.45100000000000001</v>
      </c>
      <c r="K182" s="24">
        <v>12</v>
      </c>
      <c r="L182" s="24">
        <f t="shared" ref="L182:L245" si="15">H182-1000</f>
        <v>0</v>
      </c>
      <c r="M182" s="24">
        <f t="shared" ref="M182:M245" si="16">G182+L182</f>
        <v>7925000</v>
      </c>
      <c r="N182" s="24">
        <f t="shared" ref="N182:N245" si="17">F182-M182</f>
        <v>1000</v>
      </c>
      <c r="O182" s="36" t="s">
        <v>26</v>
      </c>
    </row>
    <row r="183" spans="1:15" s="97" customFormat="1" ht="26.25" customHeight="1" x14ac:dyDescent="0.3">
      <c r="A183" s="35" t="s">
        <v>301</v>
      </c>
      <c r="B183" s="35" t="s">
        <v>242</v>
      </c>
      <c r="C183" s="24">
        <v>136264</v>
      </c>
      <c r="D183" s="24">
        <v>1500000</v>
      </c>
      <c r="E183" s="24"/>
      <c r="F183" s="24">
        <v>1500000</v>
      </c>
      <c r="G183" s="24">
        <v>1499000</v>
      </c>
      <c r="H183" s="24">
        <f t="shared" si="14"/>
        <v>1000</v>
      </c>
      <c r="I183" s="24">
        <v>5</v>
      </c>
      <c r="J183" s="96">
        <v>0.45100000000000001</v>
      </c>
      <c r="K183" s="24">
        <v>12</v>
      </c>
      <c r="L183" s="24">
        <f t="shared" si="15"/>
        <v>0</v>
      </c>
      <c r="M183" s="24">
        <f t="shared" si="16"/>
        <v>1499000</v>
      </c>
      <c r="N183" s="24">
        <f t="shared" si="17"/>
        <v>1000</v>
      </c>
      <c r="O183" s="36" t="s">
        <v>26</v>
      </c>
    </row>
    <row r="184" spans="1:15" s="97" customFormat="1" ht="26.25" customHeight="1" x14ac:dyDescent="0.3">
      <c r="A184" s="35" t="s">
        <v>262</v>
      </c>
      <c r="B184" s="35" t="s">
        <v>174</v>
      </c>
      <c r="C184" s="24">
        <v>1230195</v>
      </c>
      <c r="D184" s="24">
        <v>8750000</v>
      </c>
      <c r="E184" s="24"/>
      <c r="F184" s="24">
        <v>8750000</v>
      </c>
      <c r="G184" s="24">
        <v>8749000</v>
      </c>
      <c r="H184" s="24">
        <f t="shared" si="14"/>
        <v>1000</v>
      </c>
      <c r="I184" s="24">
        <v>5</v>
      </c>
      <c r="J184" s="96">
        <v>0.45100000000000001</v>
      </c>
      <c r="K184" s="24">
        <v>12</v>
      </c>
      <c r="L184" s="24">
        <f t="shared" si="15"/>
        <v>0</v>
      </c>
      <c r="M184" s="24">
        <f t="shared" si="16"/>
        <v>8749000</v>
      </c>
      <c r="N184" s="24">
        <f t="shared" si="17"/>
        <v>1000</v>
      </c>
      <c r="O184" s="36" t="s">
        <v>26</v>
      </c>
    </row>
    <row r="185" spans="1:15" s="97" customFormat="1" ht="26.25" customHeight="1" x14ac:dyDescent="0.3">
      <c r="A185" s="35" t="s">
        <v>302</v>
      </c>
      <c r="B185" s="35" t="s">
        <v>174</v>
      </c>
      <c r="C185" s="24">
        <v>756676</v>
      </c>
      <c r="D185" s="24">
        <v>5382000</v>
      </c>
      <c r="E185" s="24"/>
      <c r="F185" s="24">
        <v>5382000</v>
      </c>
      <c r="G185" s="24">
        <v>5381000</v>
      </c>
      <c r="H185" s="24">
        <f t="shared" si="14"/>
        <v>1000</v>
      </c>
      <c r="I185" s="24">
        <v>5</v>
      </c>
      <c r="J185" s="96">
        <v>0.45100000000000001</v>
      </c>
      <c r="K185" s="24">
        <v>12</v>
      </c>
      <c r="L185" s="24">
        <f t="shared" si="15"/>
        <v>0</v>
      </c>
      <c r="M185" s="24">
        <f t="shared" si="16"/>
        <v>5381000</v>
      </c>
      <c r="N185" s="24">
        <f t="shared" si="17"/>
        <v>1000</v>
      </c>
      <c r="O185" s="36" t="s">
        <v>26</v>
      </c>
    </row>
    <row r="186" spans="1:15" s="97" customFormat="1" ht="26.25" customHeight="1" x14ac:dyDescent="0.3">
      <c r="A186" s="35" t="s">
        <v>303</v>
      </c>
      <c r="B186" s="35" t="s">
        <v>174</v>
      </c>
      <c r="C186" s="24">
        <v>38805</v>
      </c>
      <c r="D186" s="24">
        <v>276000</v>
      </c>
      <c r="E186" s="24"/>
      <c r="F186" s="24">
        <v>276000</v>
      </c>
      <c r="G186" s="24">
        <v>275000</v>
      </c>
      <c r="H186" s="24">
        <f t="shared" si="14"/>
        <v>1000</v>
      </c>
      <c r="I186" s="24">
        <v>5</v>
      </c>
      <c r="J186" s="96">
        <v>0.45100000000000001</v>
      </c>
      <c r="K186" s="24">
        <v>12</v>
      </c>
      <c r="L186" s="24">
        <f t="shared" si="15"/>
        <v>0</v>
      </c>
      <c r="M186" s="24">
        <f t="shared" si="16"/>
        <v>275000</v>
      </c>
      <c r="N186" s="24">
        <f t="shared" si="17"/>
        <v>1000</v>
      </c>
      <c r="O186" s="36" t="s">
        <v>26</v>
      </c>
    </row>
    <row r="187" spans="1:15" s="97" customFormat="1" ht="26.25" customHeight="1" x14ac:dyDescent="0.3">
      <c r="A187" s="35" t="s">
        <v>304</v>
      </c>
      <c r="B187" s="35" t="s">
        <v>174</v>
      </c>
      <c r="C187" s="24">
        <v>246040</v>
      </c>
      <c r="D187" s="24">
        <v>1750000</v>
      </c>
      <c r="E187" s="24"/>
      <c r="F187" s="24">
        <v>1750000</v>
      </c>
      <c r="G187" s="24">
        <v>1749000</v>
      </c>
      <c r="H187" s="24">
        <f t="shared" si="14"/>
        <v>1000</v>
      </c>
      <c r="I187" s="24">
        <v>5</v>
      </c>
      <c r="J187" s="96">
        <v>0.45100000000000001</v>
      </c>
      <c r="K187" s="24">
        <v>12</v>
      </c>
      <c r="L187" s="24">
        <f t="shared" si="15"/>
        <v>0</v>
      </c>
      <c r="M187" s="24">
        <f t="shared" si="16"/>
        <v>1749000</v>
      </c>
      <c r="N187" s="24">
        <f t="shared" si="17"/>
        <v>1000</v>
      </c>
      <c r="O187" s="36" t="s">
        <v>26</v>
      </c>
    </row>
    <row r="188" spans="1:15" s="97" customFormat="1" ht="26.25" customHeight="1" x14ac:dyDescent="0.3">
      <c r="A188" s="35" t="s">
        <v>305</v>
      </c>
      <c r="B188" s="35" t="s">
        <v>174</v>
      </c>
      <c r="C188" s="24">
        <v>275143</v>
      </c>
      <c r="D188" s="24">
        <v>1957000</v>
      </c>
      <c r="E188" s="24"/>
      <c r="F188" s="24">
        <v>1957000</v>
      </c>
      <c r="G188" s="24">
        <v>1956000</v>
      </c>
      <c r="H188" s="24">
        <f t="shared" si="14"/>
        <v>1000</v>
      </c>
      <c r="I188" s="24">
        <v>5</v>
      </c>
      <c r="J188" s="96">
        <v>0.45100000000000001</v>
      </c>
      <c r="K188" s="24">
        <v>12</v>
      </c>
      <c r="L188" s="24">
        <f t="shared" si="15"/>
        <v>0</v>
      </c>
      <c r="M188" s="24">
        <f t="shared" si="16"/>
        <v>1956000</v>
      </c>
      <c r="N188" s="24">
        <f t="shared" si="17"/>
        <v>1000</v>
      </c>
      <c r="O188" s="36" t="s">
        <v>26</v>
      </c>
    </row>
    <row r="189" spans="1:15" s="97" customFormat="1" ht="26.25" customHeight="1" x14ac:dyDescent="0.3">
      <c r="A189" s="35" t="s">
        <v>306</v>
      </c>
      <c r="B189" s="35" t="s">
        <v>174</v>
      </c>
      <c r="C189" s="24">
        <v>191490</v>
      </c>
      <c r="D189" s="24">
        <v>1362000</v>
      </c>
      <c r="E189" s="24"/>
      <c r="F189" s="24">
        <v>1362000</v>
      </c>
      <c r="G189" s="24">
        <v>1361000</v>
      </c>
      <c r="H189" s="24">
        <f t="shared" si="14"/>
        <v>1000</v>
      </c>
      <c r="I189" s="24">
        <v>5</v>
      </c>
      <c r="J189" s="96">
        <v>0.45100000000000001</v>
      </c>
      <c r="K189" s="24">
        <v>12</v>
      </c>
      <c r="L189" s="24">
        <f t="shared" si="15"/>
        <v>0</v>
      </c>
      <c r="M189" s="24">
        <f t="shared" si="16"/>
        <v>1361000</v>
      </c>
      <c r="N189" s="24">
        <f t="shared" si="17"/>
        <v>1000</v>
      </c>
      <c r="O189" s="36" t="s">
        <v>26</v>
      </c>
    </row>
    <row r="190" spans="1:15" s="97" customFormat="1" ht="26.25" customHeight="1" x14ac:dyDescent="0.3">
      <c r="A190" s="35" t="s">
        <v>307</v>
      </c>
      <c r="B190" s="35" t="s">
        <v>174</v>
      </c>
      <c r="C190" s="24">
        <v>318024</v>
      </c>
      <c r="D190" s="24">
        <v>2262000</v>
      </c>
      <c r="E190" s="24"/>
      <c r="F190" s="24">
        <v>2262000</v>
      </c>
      <c r="G190" s="24">
        <v>2261000</v>
      </c>
      <c r="H190" s="24">
        <f t="shared" si="14"/>
        <v>1000</v>
      </c>
      <c r="I190" s="24">
        <v>5</v>
      </c>
      <c r="J190" s="96">
        <v>0.45100000000000001</v>
      </c>
      <c r="K190" s="24">
        <v>12</v>
      </c>
      <c r="L190" s="24">
        <f t="shared" si="15"/>
        <v>0</v>
      </c>
      <c r="M190" s="24">
        <f t="shared" si="16"/>
        <v>2261000</v>
      </c>
      <c r="N190" s="24">
        <f t="shared" si="17"/>
        <v>1000</v>
      </c>
      <c r="O190" s="36" t="s">
        <v>26</v>
      </c>
    </row>
    <row r="191" spans="1:15" s="97" customFormat="1" ht="26.25" customHeight="1" x14ac:dyDescent="0.3">
      <c r="A191" s="35" t="s">
        <v>308</v>
      </c>
      <c r="B191" s="35" t="s">
        <v>242</v>
      </c>
      <c r="C191" s="24">
        <v>9085</v>
      </c>
      <c r="D191" s="24">
        <v>100000</v>
      </c>
      <c r="E191" s="24"/>
      <c r="F191" s="24">
        <v>100000</v>
      </c>
      <c r="G191" s="24">
        <v>99000</v>
      </c>
      <c r="H191" s="24">
        <f t="shared" si="14"/>
        <v>1000</v>
      </c>
      <c r="I191" s="24">
        <v>5</v>
      </c>
      <c r="J191" s="96">
        <v>0.45100000000000001</v>
      </c>
      <c r="K191" s="24">
        <v>12</v>
      </c>
      <c r="L191" s="24">
        <f t="shared" si="15"/>
        <v>0</v>
      </c>
      <c r="M191" s="24">
        <f t="shared" si="16"/>
        <v>99000</v>
      </c>
      <c r="N191" s="24">
        <f t="shared" si="17"/>
        <v>1000</v>
      </c>
      <c r="O191" s="36" t="s">
        <v>26</v>
      </c>
    </row>
    <row r="192" spans="1:15" s="97" customFormat="1" ht="26.25" customHeight="1" x14ac:dyDescent="0.3">
      <c r="A192" s="35" t="s">
        <v>309</v>
      </c>
      <c r="B192" s="35" t="s">
        <v>242</v>
      </c>
      <c r="C192" s="24">
        <v>16352</v>
      </c>
      <c r="D192" s="24">
        <v>180000</v>
      </c>
      <c r="E192" s="24"/>
      <c r="F192" s="24">
        <v>180000</v>
      </c>
      <c r="G192" s="24">
        <v>179000</v>
      </c>
      <c r="H192" s="24">
        <f t="shared" si="14"/>
        <v>1000</v>
      </c>
      <c r="I192" s="24">
        <v>5</v>
      </c>
      <c r="J192" s="96">
        <v>0.45100000000000001</v>
      </c>
      <c r="K192" s="24">
        <v>12</v>
      </c>
      <c r="L192" s="24">
        <f t="shared" si="15"/>
        <v>0</v>
      </c>
      <c r="M192" s="24">
        <f t="shared" si="16"/>
        <v>179000</v>
      </c>
      <c r="N192" s="24">
        <f t="shared" si="17"/>
        <v>1000</v>
      </c>
      <c r="O192" s="36" t="s">
        <v>26</v>
      </c>
    </row>
    <row r="193" spans="1:15" s="97" customFormat="1" ht="26.25" customHeight="1" x14ac:dyDescent="0.3">
      <c r="A193" s="35" t="s">
        <v>310</v>
      </c>
      <c r="B193" s="35" t="s">
        <v>174</v>
      </c>
      <c r="C193" s="24">
        <v>68329</v>
      </c>
      <c r="D193" s="24">
        <v>486000</v>
      </c>
      <c r="E193" s="24"/>
      <c r="F193" s="24">
        <v>486000</v>
      </c>
      <c r="G193" s="24">
        <v>485000</v>
      </c>
      <c r="H193" s="24">
        <f t="shared" si="14"/>
        <v>1000</v>
      </c>
      <c r="I193" s="24">
        <v>5</v>
      </c>
      <c r="J193" s="96">
        <v>0.45100000000000001</v>
      </c>
      <c r="K193" s="24">
        <v>12</v>
      </c>
      <c r="L193" s="24">
        <f t="shared" si="15"/>
        <v>0</v>
      </c>
      <c r="M193" s="24">
        <f t="shared" si="16"/>
        <v>485000</v>
      </c>
      <c r="N193" s="24">
        <f t="shared" si="17"/>
        <v>1000</v>
      </c>
      <c r="O193" s="36" t="s">
        <v>26</v>
      </c>
    </row>
    <row r="194" spans="1:15" s="97" customFormat="1" ht="26.25" customHeight="1" x14ac:dyDescent="0.3">
      <c r="A194" s="35" t="s">
        <v>311</v>
      </c>
      <c r="B194" s="35" t="s">
        <v>174</v>
      </c>
      <c r="C194" s="24">
        <v>204143</v>
      </c>
      <c r="D194" s="24">
        <v>1452000</v>
      </c>
      <c r="E194" s="24"/>
      <c r="F194" s="24">
        <v>1452000</v>
      </c>
      <c r="G194" s="24">
        <v>1451000</v>
      </c>
      <c r="H194" s="24">
        <f t="shared" si="14"/>
        <v>1000</v>
      </c>
      <c r="I194" s="24">
        <v>5</v>
      </c>
      <c r="J194" s="96">
        <v>0.45100000000000001</v>
      </c>
      <c r="K194" s="24">
        <v>12</v>
      </c>
      <c r="L194" s="24">
        <f t="shared" si="15"/>
        <v>0</v>
      </c>
      <c r="M194" s="24">
        <f t="shared" si="16"/>
        <v>1451000</v>
      </c>
      <c r="N194" s="24">
        <f t="shared" si="17"/>
        <v>1000</v>
      </c>
      <c r="O194" s="36" t="s">
        <v>26</v>
      </c>
    </row>
    <row r="195" spans="1:15" s="97" customFormat="1" ht="26.25" customHeight="1" x14ac:dyDescent="0.3">
      <c r="A195" s="35" t="s">
        <v>312</v>
      </c>
      <c r="B195" s="35" t="s">
        <v>174</v>
      </c>
      <c r="C195" s="24">
        <v>76484</v>
      </c>
      <c r="D195" s="24">
        <v>544000</v>
      </c>
      <c r="E195" s="24"/>
      <c r="F195" s="24">
        <v>544000</v>
      </c>
      <c r="G195" s="24">
        <v>543000</v>
      </c>
      <c r="H195" s="24">
        <f t="shared" si="14"/>
        <v>1000</v>
      </c>
      <c r="I195" s="24">
        <v>5</v>
      </c>
      <c r="J195" s="96">
        <v>0.45100000000000001</v>
      </c>
      <c r="K195" s="24">
        <v>12</v>
      </c>
      <c r="L195" s="24">
        <f t="shared" si="15"/>
        <v>0</v>
      </c>
      <c r="M195" s="24">
        <f t="shared" si="16"/>
        <v>543000</v>
      </c>
      <c r="N195" s="24">
        <f t="shared" si="17"/>
        <v>1000</v>
      </c>
      <c r="O195" s="36" t="s">
        <v>26</v>
      </c>
    </row>
    <row r="196" spans="1:15" s="97" customFormat="1" ht="26.25" customHeight="1" x14ac:dyDescent="0.3">
      <c r="A196" s="35" t="s">
        <v>313</v>
      </c>
      <c r="B196" s="35" t="s">
        <v>174</v>
      </c>
      <c r="C196" s="24">
        <v>25589</v>
      </c>
      <c r="D196" s="24">
        <v>182000</v>
      </c>
      <c r="E196" s="24"/>
      <c r="F196" s="24">
        <v>182000</v>
      </c>
      <c r="G196" s="24">
        <v>181000</v>
      </c>
      <c r="H196" s="24">
        <f t="shared" si="14"/>
        <v>1000</v>
      </c>
      <c r="I196" s="24">
        <v>5</v>
      </c>
      <c r="J196" s="96">
        <v>0.45100000000000001</v>
      </c>
      <c r="K196" s="24">
        <v>12</v>
      </c>
      <c r="L196" s="24">
        <f t="shared" si="15"/>
        <v>0</v>
      </c>
      <c r="M196" s="24">
        <f t="shared" si="16"/>
        <v>181000</v>
      </c>
      <c r="N196" s="24">
        <f t="shared" si="17"/>
        <v>1000</v>
      </c>
      <c r="O196" s="36" t="s">
        <v>26</v>
      </c>
    </row>
    <row r="197" spans="1:15" s="97" customFormat="1" ht="26.25" customHeight="1" x14ac:dyDescent="0.3">
      <c r="A197" s="35" t="s">
        <v>314</v>
      </c>
      <c r="B197" s="35" t="s">
        <v>174</v>
      </c>
      <c r="C197" s="24">
        <v>817131</v>
      </c>
      <c r="D197" s="24">
        <v>5812000</v>
      </c>
      <c r="E197" s="24"/>
      <c r="F197" s="24">
        <v>5812000</v>
      </c>
      <c r="G197" s="24">
        <v>5811000</v>
      </c>
      <c r="H197" s="24">
        <f t="shared" si="14"/>
        <v>1000</v>
      </c>
      <c r="I197" s="24">
        <v>5</v>
      </c>
      <c r="J197" s="96">
        <v>0.45100000000000001</v>
      </c>
      <c r="K197" s="24">
        <v>12</v>
      </c>
      <c r="L197" s="24">
        <f t="shared" si="15"/>
        <v>0</v>
      </c>
      <c r="M197" s="24">
        <f t="shared" si="16"/>
        <v>5811000</v>
      </c>
      <c r="N197" s="24">
        <f t="shared" si="17"/>
        <v>1000</v>
      </c>
      <c r="O197" s="36" t="s">
        <v>26</v>
      </c>
    </row>
    <row r="198" spans="1:15" s="97" customFormat="1" ht="26.25" customHeight="1" x14ac:dyDescent="0.3">
      <c r="A198" s="35" t="s">
        <v>315</v>
      </c>
      <c r="B198" s="35" t="s">
        <v>174</v>
      </c>
      <c r="C198" s="24">
        <v>1123625</v>
      </c>
      <c r="D198" s="24">
        <v>7992000</v>
      </c>
      <c r="E198" s="24"/>
      <c r="F198" s="24">
        <v>7992000</v>
      </c>
      <c r="G198" s="24">
        <v>7991000</v>
      </c>
      <c r="H198" s="24">
        <f t="shared" si="14"/>
        <v>1000</v>
      </c>
      <c r="I198" s="24">
        <v>5</v>
      </c>
      <c r="J198" s="96">
        <v>0.45100000000000001</v>
      </c>
      <c r="K198" s="24">
        <v>12</v>
      </c>
      <c r="L198" s="24">
        <f t="shared" si="15"/>
        <v>0</v>
      </c>
      <c r="M198" s="24">
        <f t="shared" si="16"/>
        <v>7991000</v>
      </c>
      <c r="N198" s="24">
        <f t="shared" si="17"/>
        <v>1000</v>
      </c>
      <c r="O198" s="36" t="s">
        <v>26</v>
      </c>
    </row>
    <row r="199" spans="1:15" s="97" customFormat="1" ht="26.25" customHeight="1" x14ac:dyDescent="0.3">
      <c r="A199" s="35" t="s">
        <v>316</v>
      </c>
      <c r="B199" s="35" t="s">
        <v>174</v>
      </c>
      <c r="C199" s="24">
        <v>242525</v>
      </c>
      <c r="D199" s="24">
        <v>1725000</v>
      </c>
      <c r="E199" s="24"/>
      <c r="F199" s="24">
        <v>1725000</v>
      </c>
      <c r="G199" s="24">
        <v>1724000</v>
      </c>
      <c r="H199" s="24">
        <f t="shared" si="14"/>
        <v>1000</v>
      </c>
      <c r="I199" s="24">
        <v>5</v>
      </c>
      <c r="J199" s="96">
        <v>0.45100000000000001</v>
      </c>
      <c r="K199" s="24">
        <v>12</v>
      </c>
      <c r="L199" s="24">
        <f t="shared" si="15"/>
        <v>0</v>
      </c>
      <c r="M199" s="24">
        <f t="shared" si="16"/>
        <v>1724000</v>
      </c>
      <c r="N199" s="24">
        <f t="shared" si="17"/>
        <v>1000</v>
      </c>
      <c r="O199" s="36" t="s">
        <v>26</v>
      </c>
    </row>
    <row r="200" spans="1:15" s="97" customFormat="1" ht="26.25" customHeight="1" x14ac:dyDescent="0.3">
      <c r="A200" s="35" t="s">
        <v>317</v>
      </c>
      <c r="B200" s="35" t="s">
        <v>174</v>
      </c>
      <c r="C200" s="24">
        <v>271909</v>
      </c>
      <c r="D200" s="24">
        <v>1934000</v>
      </c>
      <c r="E200" s="24"/>
      <c r="F200" s="24">
        <v>1934000</v>
      </c>
      <c r="G200" s="24">
        <v>1933000</v>
      </c>
      <c r="H200" s="24">
        <f t="shared" si="14"/>
        <v>1000</v>
      </c>
      <c r="I200" s="24">
        <v>5</v>
      </c>
      <c r="J200" s="96">
        <v>0.45100000000000001</v>
      </c>
      <c r="K200" s="24">
        <v>12</v>
      </c>
      <c r="L200" s="24">
        <f t="shared" si="15"/>
        <v>0</v>
      </c>
      <c r="M200" s="24">
        <f t="shared" si="16"/>
        <v>1933000</v>
      </c>
      <c r="N200" s="24">
        <f t="shared" si="17"/>
        <v>1000</v>
      </c>
      <c r="O200" s="36" t="s">
        <v>26</v>
      </c>
    </row>
    <row r="201" spans="1:15" s="97" customFormat="1" ht="26.25" customHeight="1" x14ac:dyDescent="0.3">
      <c r="A201" s="35" t="s">
        <v>318</v>
      </c>
      <c r="B201" s="35" t="s">
        <v>174</v>
      </c>
      <c r="C201" s="24">
        <v>74516</v>
      </c>
      <c r="D201" s="24">
        <v>530000</v>
      </c>
      <c r="E201" s="24"/>
      <c r="F201" s="24">
        <v>530000</v>
      </c>
      <c r="G201" s="24">
        <v>529000</v>
      </c>
      <c r="H201" s="24">
        <f t="shared" si="14"/>
        <v>1000</v>
      </c>
      <c r="I201" s="24">
        <v>5</v>
      </c>
      <c r="J201" s="96">
        <v>0.45100000000000001</v>
      </c>
      <c r="K201" s="24">
        <v>12</v>
      </c>
      <c r="L201" s="24">
        <f t="shared" si="15"/>
        <v>0</v>
      </c>
      <c r="M201" s="24">
        <f t="shared" si="16"/>
        <v>529000</v>
      </c>
      <c r="N201" s="24">
        <f t="shared" si="17"/>
        <v>1000</v>
      </c>
      <c r="O201" s="36" t="s">
        <v>26</v>
      </c>
    </row>
    <row r="202" spans="1:15" s="97" customFormat="1" ht="26.25" customHeight="1" x14ac:dyDescent="0.3">
      <c r="A202" s="35" t="s">
        <v>319</v>
      </c>
      <c r="B202" s="35" t="s">
        <v>174</v>
      </c>
      <c r="C202" s="24">
        <v>120911</v>
      </c>
      <c r="D202" s="24">
        <v>860000</v>
      </c>
      <c r="E202" s="24"/>
      <c r="F202" s="24">
        <v>860000</v>
      </c>
      <c r="G202" s="24">
        <v>859000</v>
      </c>
      <c r="H202" s="24">
        <f t="shared" si="14"/>
        <v>1000</v>
      </c>
      <c r="I202" s="24">
        <v>5</v>
      </c>
      <c r="J202" s="96">
        <v>0.45100000000000001</v>
      </c>
      <c r="K202" s="24">
        <v>12</v>
      </c>
      <c r="L202" s="24">
        <f t="shared" si="15"/>
        <v>0</v>
      </c>
      <c r="M202" s="24">
        <f t="shared" si="16"/>
        <v>859000</v>
      </c>
      <c r="N202" s="24">
        <f t="shared" si="17"/>
        <v>1000</v>
      </c>
      <c r="O202" s="36" t="s">
        <v>26</v>
      </c>
    </row>
    <row r="203" spans="1:15" s="97" customFormat="1" ht="26.25" customHeight="1" x14ac:dyDescent="0.3">
      <c r="A203" s="35" t="s">
        <v>320</v>
      </c>
      <c r="B203" s="35" t="s">
        <v>174</v>
      </c>
      <c r="C203" s="24">
        <v>84357</v>
      </c>
      <c r="D203" s="24">
        <v>600000</v>
      </c>
      <c r="E203" s="24"/>
      <c r="F203" s="24">
        <v>600000</v>
      </c>
      <c r="G203" s="24">
        <v>599000</v>
      </c>
      <c r="H203" s="24">
        <f t="shared" si="14"/>
        <v>1000</v>
      </c>
      <c r="I203" s="24">
        <v>5</v>
      </c>
      <c r="J203" s="96">
        <v>0.45100000000000001</v>
      </c>
      <c r="K203" s="24">
        <v>12</v>
      </c>
      <c r="L203" s="24">
        <f t="shared" si="15"/>
        <v>0</v>
      </c>
      <c r="M203" s="24">
        <f t="shared" si="16"/>
        <v>599000</v>
      </c>
      <c r="N203" s="24">
        <f t="shared" si="17"/>
        <v>1000</v>
      </c>
      <c r="O203" s="36" t="s">
        <v>26</v>
      </c>
    </row>
    <row r="204" spans="1:15" s="97" customFormat="1" ht="26.25" customHeight="1" x14ac:dyDescent="0.3">
      <c r="A204" s="35" t="s">
        <v>321</v>
      </c>
      <c r="B204" s="35" t="s">
        <v>174</v>
      </c>
      <c r="C204" s="24">
        <v>281188</v>
      </c>
      <c r="D204" s="24">
        <v>2000000</v>
      </c>
      <c r="E204" s="24"/>
      <c r="F204" s="24">
        <v>2000000</v>
      </c>
      <c r="G204" s="24">
        <v>1999000</v>
      </c>
      <c r="H204" s="24">
        <f t="shared" si="14"/>
        <v>1000</v>
      </c>
      <c r="I204" s="24">
        <v>5</v>
      </c>
      <c r="J204" s="96">
        <v>0.45100000000000001</v>
      </c>
      <c r="K204" s="24">
        <v>12</v>
      </c>
      <c r="L204" s="24">
        <f t="shared" si="15"/>
        <v>0</v>
      </c>
      <c r="M204" s="24">
        <f t="shared" si="16"/>
        <v>1999000</v>
      </c>
      <c r="N204" s="24">
        <f t="shared" si="17"/>
        <v>1000</v>
      </c>
      <c r="O204" s="36" t="s">
        <v>26</v>
      </c>
    </row>
    <row r="205" spans="1:15" s="97" customFormat="1" ht="26.25" customHeight="1" x14ac:dyDescent="0.3">
      <c r="A205" s="35" t="s">
        <v>318</v>
      </c>
      <c r="B205" s="35" t="s">
        <v>174</v>
      </c>
      <c r="C205" s="24">
        <v>47240</v>
      </c>
      <c r="D205" s="24">
        <v>336000</v>
      </c>
      <c r="E205" s="24"/>
      <c r="F205" s="24">
        <v>336000</v>
      </c>
      <c r="G205" s="24">
        <v>335000</v>
      </c>
      <c r="H205" s="24">
        <f t="shared" si="14"/>
        <v>1000</v>
      </c>
      <c r="I205" s="24">
        <v>5</v>
      </c>
      <c r="J205" s="96">
        <v>0.45100000000000001</v>
      </c>
      <c r="K205" s="24">
        <v>12</v>
      </c>
      <c r="L205" s="24">
        <f t="shared" si="15"/>
        <v>0</v>
      </c>
      <c r="M205" s="24">
        <f t="shared" si="16"/>
        <v>335000</v>
      </c>
      <c r="N205" s="24">
        <f t="shared" si="17"/>
        <v>1000</v>
      </c>
      <c r="O205" s="36" t="s">
        <v>26</v>
      </c>
    </row>
    <row r="206" spans="1:15" s="97" customFormat="1" ht="26.25" customHeight="1" x14ac:dyDescent="0.3">
      <c r="A206" s="35" t="s">
        <v>320</v>
      </c>
      <c r="B206" s="35" t="s">
        <v>174</v>
      </c>
      <c r="C206" s="24">
        <v>44710</v>
      </c>
      <c r="D206" s="24">
        <v>318000</v>
      </c>
      <c r="E206" s="24"/>
      <c r="F206" s="24">
        <v>318000</v>
      </c>
      <c r="G206" s="24">
        <v>317000</v>
      </c>
      <c r="H206" s="24">
        <f t="shared" si="14"/>
        <v>1000</v>
      </c>
      <c r="I206" s="24">
        <v>5</v>
      </c>
      <c r="J206" s="96">
        <v>0.45100000000000001</v>
      </c>
      <c r="K206" s="24">
        <v>12</v>
      </c>
      <c r="L206" s="24">
        <f t="shared" si="15"/>
        <v>0</v>
      </c>
      <c r="M206" s="24">
        <f t="shared" si="16"/>
        <v>317000</v>
      </c>
      <c r="N206" s="24">
        <f t="shared" si="17"/>
        <v>1000</v>
      </c>
      <c r="O206" s="36" t="s">
        <v>26</v>
      </c>
    </row>
    <row r="207" spans="1:15" s="97" customFormat="1" ht="26.25" customHeight="1" x14ac:dyDescent="0.3">
      <c r="A207" s="35" t="s">
        <v>320</v>
      </c>
      <c r="B207" s="35" t="s">
        <v>174</v>
      </c>
      <c r="C207" s="24">
        <v>46116</v>
      </c>
      <c r="D207" s="24">
        <v>328000</v>
      </c>
      <c r="E207" s="24"/>
      <c r="F207" s="24">
        <v>328000</v>
      </c>
      <c r="G207" s="24">
        <v>327000</v>
      </c>
      <c r="H207" s="24">
        <f t="shared" si="14"/>
        <v>1000</v>
      </c>
      <c r="I207" s="24">
        <v>5</v>
      </c>
      <c r="J207" s="96">
        <v>0.45100000000000001</v>
      </c>
      <c r="K207" s="24">
        <v>12</v>
      </c>
      <c r="L207" s="24">
        <f t="shared" si="15"/>
        <v>0</v>
      </c>
      <c r="M207" s="24">
        <f t="shared" si="16"/>
        <v>327000</v>
      </c>
      <c r="N207" s="24">
        <f t="shared" si="17"/>
        <v>1000</v>
      </c>
      <c r="O207" s="36" t="s">
        <v>26</v>
      </c>
    </row>
    <row r="208" spans="1:15" s="97" customFormat="1" ht="26.25" customHeight="1" x14ac:dyDescent="0.3">
      <c r="A208" s="35" t="s">
        <v>322</v>
      </c>
      <c r="B208" s="35" t="s">
        <v>174</v>
      </c>
      <c r="C208" s="24">
        <v>293842</v>
      </c>
      <c r="D208" s="24">
        <v>2090000</v>
      </c>
      <c r="E208" s="24"/>
      <c r="F208" s="24">
        <v>2090000</v>
      </c>
      <c r="G208" s="24">
        <v>2089000</v>
      </c>
      <c r="H208" s="24">
        <f t="shared" si="14"/>
        <v>1000</v>
      </c>
      <c r="I208" s="24">
        <v>5</v>
      </c>
      <c r="J208" s="96">
        <v>0.45100000000000001</v>
      </c>
      <c r="K208" s="24">
        <v>12</v>
      </c>
      <c r="L208" s="24">
        <f t="shared" si="15"/>
        <v>0</v>
      </c>
      <c r="M208" s="24">
        <f t="shared" si="16"/>
        <v>2089000</v>
      </c>
      <c r="N208" s="24">
        <f t="shared" si="17"/>
        <v>1000</v>
      </c>
      <c r="O208" s="36" t="s">
        <v>26</v>
      </c>
    </row>
    <row r="209" spans="1:15" s="97" customFormat="1" ht="26.25" customHeight="1" x14ac:dyDescent="0.3">
      <c r="A209" s="35" t="s">
        <v>322</v>
      </c>
      <c r="B209" s="35" t="s">
        <v>174</v>
      </c>
      <c r="C209" s="24">
        <v>351485</v>
      </c>
      <c r="D209" s="24">
        <v>2500000</v>
      </c>
      <c r="E209" s="24"/>
      <c r="F209" s="24">
        <v>2500000</v>
      </c>
      <c r="G209" s="24">
        <v>2499000</v>
      </c>
      <c r="H209" s="24">
        <f t="shared" si="14"/>
        <v>1000</v>
      </c>
      <c r="I209" s="24">
        <v>5</v>
      </c>
      <c r="J209" s="96">
        <v>0.45100000000000001</v>
      </c>
      <c r="K209" s="24">
        <v>12</v>
      </c>
      <c r="L209" s="24">
        <f t="shared" si="15"/>
        <v>0</v>
      </c>
      <c r="M209" s="24">
        <f t="shared" si="16"/>
        <v>2499000</v>
      </c>
      <c r="N209" s="24">
        <f t="shared" si="17"/>
        <v>1000</v>
      </c>
      <c r="O209" s="36" t="s">
        <v>26</v>
      </c>
    </row>
    <row r="210" spans="1:15" s="97" customFormat="1" ht="26.25" customHeight="1" x14ac:dyDescent="0.3">
      <c r="A210" s="35" t="s">
        <v>323</v>
      </c>
      <c r="B210" s="35" t="s">
        <v>174</v>
      </c>
      <c r="C210" s="24">
        <v>82108</v>
      </c>
      <c r="D210" s="24">
        <v>584000</v>
      </c>
      <c r="E210" s="24"/>
      <c r="F210" s="24">
        <v>584000</v>
      </c>
      <c r="G210" s="24">
        <v>583000</v>
      </c>
      <c r="H210" s="24">
        <f t="shared" si="14"/>
        <v>1000</v>
      </c>
      <c r="I210" s="24">
        <v>5</v>
      </c>
      <c r="J210" s="96">
        <v>0.45100000000000001</v>
      </c>
      <c r="K210" s="24">
        <v>12</v>
      </c>
      <c r="L210" s="24">
        <f t="shared" si="15"/>
        <v>0</v>
      </c>
      <c r="M210" s="24">
        <f t="shared" si="16"/>
        <v>583000</v>
      </c>
      <c r="N210" s="24">
        <f t="shared" si="17"/>
        <v>1000</v>
      </c>
      <c r="O210" s="36" t="s">
        <v>26</v>
      </c>
    </row>
    <row r="211" spans="1:15" s="97" customFormat="1" ht="26.25" customHeight="1" x14ac:dyDescent="0.3">
      <c r="A211" s="35" t="s">
        <v>324</v>
      </c>
      <c r="B211" s="35" t="s">
        <v>174</v>
      </c>
      <c r="C211" s="24">
        <v>196270</v>
      </c>
      <c r="D211" s="24">
        <v>1396000</v>
      </c>
      <c r="E211" s="24"/>
      <c r="F211" s="24">
        <v>1396000</v>
      </c>
      <c r="G211" s="24">
        <v>1395000</v>
      </c>
      <c r="H211" s="24">
        <f t="shared" si="14"/>
        <v>1000</v>
      </c>
      <c r="I211" s="24">
        <v>5</v>
      </c>
      <c r="J211" s="96">
        <v>0.45100000000000001</v>
      </c>
      <c r="K211" s="24">
        <v>12</v>
      </c>
      <c r="L211" s="24">
        <f t="shared" si="15"/>
        <v>0</v>
      </c>
      <c r="M211" s="24">
        <f t="shared" si="16"/>
        <v>1395000</v>
      </c>
      <c r="N211" s="24">
        <f t="shared" si="17"/>
        <v>1000</v>
      </c>
      <c r="O211" s="36" t="s">
        <v>26</v>
      </c>
    </row>
    <row r="212" spans="1:15" s="97" customFormat="1" ht="26.25" customHeight="1" x14ac:dyDescent="0.3">
      <c r="A212" s="35" t="s">
        <v>325</v>
      </c>
      <c r="B212" s="35" t="s">
        <v>242</v>
      </c>
      <c r="C212" s="24">
        <v>190770</v>
      </c>
      <c r="D212" s="24">
        <v>2100000</v>
      </c>
      <c r="E212" s="24"/>
      <c r="F212" s="24">
        <v>2100000</v>
      </c>
      <c r="G212" s="24">
        <v>2099000</v>
      </c>
      <c r="H212" s="24">
        <f t="shared" si="14"/>
        <v>1000</v>
      </c>
      <c r="I212" s="24">
        <v>5</v>
      </c>
      <c r="J212" s="96">
        <v>0.45100000000000001</v>
      </c>
      <c r="K212" s="24">
        <v>12</v>
      </c>
      <c r="L212" s="24">
        <f t="shared" si="15"/>
        <v>0</v>
      </c>
      <c r="M212" s="24">
        <f t="shared" si="16"/>
        <v>2099000</v>
      </c>
      <c r="N212" s="24">
        <f t="shared" si="17"/>
        <v>1000</v>
      </c>
      <c r="O212" s="36" t="s">
        <v>26</v>
      </c>
    </row>
    <row r="213" spans="1:15" s="97" customFormat="1" ht="26.25" customHeight="1" x14ac:dyDescent="0.3">
      <c r="A213" s="35" t="s">
        <v>326</v>
      </c>
      <c r="B213" s="35" t="s">
        <v>242</v>
      </c>
      <c r="C213" s="24">
        <v>49056</v>
      </c>
      <c r="D213" s="24">
        <v>540000</v>
      </c>
      <c r="E213" s="24"/>
      <c r="F213" s="24">
        <v>540000</v>
      </c>
      <c r="G213" s="24">
        <v>539000</v>
      </c>
      <c r="H213" s="24">
        <f t="shared" si="14"/>
        <v>1000</v>
      </c>
      <c r="I213" s="24">
        <v>5</v>
      </c>
      <c r="J213" s="96">
        <v>0.45100000000000001</v>
      </c>
      <c r="K213" s="24">
        <v>12</v>
      </c>
      <c r="L213" s="24">
        <f t="shared" si="15"/>
        <v>0</v>
      </c>
      <c r="M213" s="24">
        <f t="shared" si="16"/>
        <v>539000</v>
      </c>
      <c r="N213" s="24">
        <f t="shared" si="17"/>
        <v>1000</v>
      </c>
      <c r="O213" s="36" t="s">
        <v>26</v>
      </c>
    </row>
    <row r="214" spans="1:15" s="97" customFormat="1" ht="26.25" customHeight="1" x14ac:dyDescent="0.3">
      <c r="A214" s="35" t="s">
        <v>327</v>
      </c>
      <c r="B214" s="35" t="s">
        <v>242</v>
      </c>
      <c r="C214" s="24">
        <v>122638</v>
      </c>
      <c r="D214" s="24">
        <v>1350000</v>
      </c>
      <c r="E214" s="24"/>
      <c r="F214" s="24">
        <v>1350000</v>
      </c>
      <c r="G214" s="24">
        <v>1349000</v>
      </c>
      <c r="H214" s="24">
        <f t="shared" si="14"/>
        <v>1000</v>
      </c>
      <c r="I214" s="24">
        <v>5</v>
      </c>
      <c r="J214" s="96">
        <v>0.45100000000000001</v>
      </c>
      <c r="K214" s="24">
        <v>12</v>
      </c>
      <c r="L214" s="24">
        <f t="shared" si="15"/>
        <v>0</v>
      </c>
      <c r="M214" s="24">
        <f t="shared" si="16"/>
        <v>1349000</v>
      </c>
      <c r="N214" s="24">
        <f t="shared" si="17"/>
        <v>1000</v>
      </c>
      <c r="O214" s="36" t="s">
        <v>26</v>
      </c>
    </row>
    <row r="215" spans="1:15" s="97" customFormat="1" ht="26.25" customHeight="1" x14ac:dyDescent="0.3">
      <c r="A215" s="35" t="s">
        <v>328</v>
      </c>
      <c r="B215" s="35" t="s">
        <v>242</v>
      </c>
      <c r="C215" s="24">
        <v>36156</v>
      </c>
      <c r="D215" s="24">
        <v>398000</v>
      </c>
      <c r="E215" s="24"/>
      <c r="F215" s="24">
        <v>398000</v>
      </c>
      <c r="G215" s="24">
        <v>397000</v>
      </c>
      <c r="H215" s="24">
        <f t="shared" si="14"/>
        <v>1000</v>
      </c>
      <c r="I215" s="24">
        <v>5</v>
      </c>
      <c r="J215" s="96">
        <v>0.45100000000000001</v>
      </c>
      <c r="K215" s="24">
        <v>12</v>
      </c>
      <c r="L215" s="24">
        <f t="shared" si="15"/>
        <v>0</v>
      </c>
      <c r="M215" s="24">
        <f t="shared" si="16"/>
        <v>397000</v>
      </c>
      <c r="N215" s="24">
        <f t="shared" si="17"/>
        <v>1000</v>
      </c>
      <c r="O215" s="36" t="s">
        <v>26</v>
      </c>
    </row>
    <row r="216" spans="1:15" s="97" customFormat="1" ht="26.25" customHeight="1" x14ac:dyDescent="0.3">
      <c r="A216" s="35" t="s">
        <v>329</v>
      </c>
      <c r="B216" s="35" t="s">
        <v>242</v>
      </c>
      <c r="C216" s="24">
        <v>35974</v>
      </c>
      <c r="D216" s="24">
        <v>396000</v>
      </c>
      <c r="E216" s="24"/>
      <c r="F216" s="24">
        <v>396000</v>
      </c>
      <c r="G216" s="24">
        <v>395000</v>
      </c>
      <c r="H216" s="24">
        <f t="shared" si="14"/>
        <v>1000</v>
      </c>
      <c r="I216" s="24">
        <v>5</v>
      </c>
      <c r="J216" s="96">
        <v>0.45100000000000001</v>
      </c>
      <c r="K216" s="24">
        <v>12</v>
      </c>
      <c r="L216" s="24">
        <f t="shared" si="15"/>
        <v>0</v>
      </c>
      <c r="M216" s="24">
        <f t="shared" si="16"/>
        <v>395000</v>
      </c>
      <c r="N216" s="24">
        <f t="shared" si="17"/>
        <v>1000</v>
      </c>
      <c r="O216" s="36" t="s">
        <v>26</v>
      </c>
    </row>
    <row r="217" spans="1:15" s="97" customFormat="1" ht="26.25" customHeight="1" x14ac:dyDescent="0.3">
      <c r="A217" s="35" t="s">
        <v>330</v>
      </c>
      <c r="B217" s="35" t="s">
        <v>174</v>
      </c>
      <c r="C217" s="24">
        <v>267129</v>
      </c>
      <c r="D217" s="24">
        <v>1900000</v>
      </c>
      <c r="E217" s="24"/>
      <c r="F217" s="24">
        <v>1900000</v>
      </c>
      <c r="G217" s="24">
        <v>1899000</v>
      </c>
      <c r="H217" s="24">
        <f t="shared" si="14"/>
        <v>1000</v>
      </c>
      <c r="I217" s="24">
        <v>5</v>
      </c>
      <c r="J217" s="96">
        <v>0.45100000000000001</v>
      </c>
      <c r="K217" s="24">
        <v>12</v>
      </c>
      <c r="L217" s="24">
        <f t="shared" si="15"/>
        <v>0</v>
      </c>
      <c r="M217" s="24">
        <f t="shared" si="16"/>
        <v>1899000</v>
      </c>
      <c r="N217" s="24">
        <f t="shared" si="17"/>
        <v>1000</v>
      </c>
      <c r="O217" s="36" t="s">
        <v>26</v>
      </c>
    </row>
    <row r="218" spans="1:15" s="97" customFormat="1" ht="26.25" customHeight="1" x14ac:dyDescent="0.3">
      <c r="A218" s="35" t="s">
        <v>331</v>
      </c>
      <c r="B218" s="35" t="s">
        <v>174</v>
      </c>
      <c r="C218" s="24">
        <v>59050</v>
      </c>
      <c r="D218" s="24">
        <v>420000</v>
      </c>
      <c r="E218" s="24"/>
      <c r="F218" s="24">
        <v>420000</v>
      </c>
      <c r="G218" s="24">
        <v>419000</v>
      </c>
      <c r="H218" s="24">
        <f t="shared" si="14"/>
        <v>1000</v>
      </c>
      <c r="I218" s="24">
        <v>5</v>
      </c>
      <c r="J218" s="96">
        <v>0.45100000000000001</v>
      </c>
      <c r="K218" s="24">
        <v>12</v>
      </c>
      <c r="L218" s="24">
        <f t="shared" si="15"/>
        <v>0</v>
      </c>
      <c r="M218" s="24">
        <f t="shared" si="16"/>
        <v>419000</v>
      </c>
      <c r="N218" s="24">
        <f t="shared" si="17"/>
        <v>1000</v>
      </c>
      <c r="O218" s="36" t="s">
        <v>26</v>
      </c>
    </row>
    <row r="219" spans="1:15" s="97" customFormat="1" ht="26.25" customHeight="1" x14ac:dyDescent="0.3">
      <c r="A219" s="35" t="s">
        <v>331</v>
      </c>
      <c r="B219" s="35" t="s">
        <v>174</v>
      </c>
      <c r="C219" s="24">
        <v>67486</v>
      </c>
      <c r="D219" s="24">
        <v>480000</v>
      </c>
      <c r="E219" s="24"/>
      <c r="F219" s="24">
        <v>480000</v>
      </c>
      <c r="G219" s="24">
        <v>479000</v>
      </c>
      <c r="H219" s="24">
        <f t="shared" si="14"/>
        <v>1000</v>
      </c>
      <c r="I219" s="24">
        <v>5</v>
      </c>
      <c r="J219" s="96">
        <v>0.45100000000000001</v>
      </c>
      <c r="K219" s="24">
        <v>12</v>
      </c>
      <c r="L219" s="24">
        <f t="shared" si="15"/>
        <v>0</v>
      </c>
      <c r="M219" s="24">
        <f t="shared" si="16"/>
        <v>479000</v>
      </c>
      <c r="N219" s="24">
        <f t="shared" si="17"/>
        <v>1000</v>
      </c>
      <c r="O219" s="36" t="s">
        <v>26</v>
      </c>
    </row>
    <row r="220" spans="1:15" s="97" customFormat="1" ht="26.25" customHeight="1" x14ac:dyDescent="0.3">
      <c r="A220" s="35" t="s">
        <v>332</v>
      </c>
      <c r="B220" s="35" t="s">
        <v>174</v>
      </c>
      <c r="C220" s="24">
        <v>365544</v>
      </c>
      <c r="D220" s="24">
        <v>2600000</v>
      </c>
      <c r="E220" s="24"/>
      <c r="F220" s="24">
        <v>2600000</v>
      </c>
      <c r="G220" s="24">
        <v>2599000</v>
      </c>
      <c r="H220" s="24">
        <f t="shared" si="14"/>
        <v>1000</v>
      </c>
      <c r="I220" s="24">
        <v>5</v>
      </c>
      <c r="J220" s="96">
        <v>0.45100000000000001</v>
      </c>
      <c r="K220" s="24">
        <v>12</v>
      </c>
      <c r="L220" s="24">
        <f t="shared" si="15"/>
        <v>0</v>
      </c>
      <c r="M220" s="24">
        <f t="shared" si="16"/>
        <v>2599000</v>
      </c>
      <c r="N220" s="24">
        <f t="shared" si="17"/>
        <v>1000</v>
      </c>
      <c r="O220" s="36" t="s">
        <v>26</v>
      </c>
    </row>
    <row r="221" spans="1:15" s="97" customFormat="1" ht="26.25" customHeight="1" x14ac:dyDescent="0.3">
      <c r="A221" s="35" t="s">
        <v>333</v>
      </c>
      <c r="B221" s="35" t="s">
        <v>174</v>
      </c>
      <c r="C221" s="24">
        <v>91386</v>
      </c>
      <c r="D221" s="24">
        <v>650000</v>
      </c>
      <c r="E221" s="24"/>
      <c r="F221" s="24">
        <v>650000</v>
      </c>
      <c r="G221" s="24">
        <v>649000</v>
      </c>
      <c r="H221" s="24">
        <f t="shared" si="14"/>
        <v>1000</v>
      </c>
      <c r="I221" s="24">
        <v>5</v>
      </c>
      <c r="J221" s="96">
        <v>0.45100000000000001</v>
      </c>
      <c r="K221" s="24">
        <v>12</v>
      </c>
      <c r="L221" s="24">
        <f t="shared" si="15"/>
        <v>0</v>
      </c>
      <c r="M221" s="24">
        <f t="shared" si="16"/>
        <v>649000</v>
      </c>
      <c r="N221" s="24">
        <f t="shared" si="17"/>
        <v>1000</v>
      </c>
      <c r="O221" s="36" t="s">
        <v>26</v>
      </c>
    </row>
    <row r="222" spans="1:15" s="97" customFormat="1" ht="26.25" customHeight="1" x14ac:dyDescent="0.3">
      <c r="A222" s="35" t="s">
        <v>334</v>
      </c>
      <c r="B222" s="35" t="s">
        <v>174</v>
      </c>
      <c r="C222" s="24">
        <v>29526</v>
      </c>
      <c r="D222" s="24">
        <v>210000</v>
      </c>
      <c r="E222" s="24"/>
      <c r="F222" s="24">
        <v>210000</v>
      </c>
      <c r="G222" s="24">
        <v>209000</v>
      </c>
      <c r="H222" s="24">
        <f t="shared" si="14"/>
        <v>1000</v>
      </c>
      <c r="I222" s="24">
        <v>5</v>
      </c>
      <c r="J222" s="96">
        <v>0.45100000000000001</v>
      </c>
      <c r="K222" s="24">
        <v>12</v>
      </c>
      <c r="L222" s="24">
        <f t="shared" si="15"/>
        <v>0</v>
      </c>
      <c r="M222" s="24">
        <f t="shared" si="16"/>
        <v>209000</v>
      </c>
      <c r="N222" s="24">
        <f t="shared" si="17"/>
        <v>1000</v>
      </c>
      <c r="O222" s="36" t="s">
        <v>26</v>
      </c>
    </row>
    <row r="223" spans="1:15" s="97" customFormat="1" ht="26.25" customHeight="1" x14ac:dyDescent="0.3">
      <c r="A223" s="35" t="s">
        <v>335</v>
      </c>
      <c r="B223" s="35" t="s">
        <v>174</v>
      </c>
      <c r="C223" s="24">
        <v>113882</v>
      </c>
      <c r="D223" s="24">
        <v>810000</v>
      </c>
      <c r="E223" s="24"/>
      <c r="F223" s="24">
        <v>810000</v>
      </c>
      <c r="G223" s="24">
        <v>809000</v>
      </c>
      <c r="H223" s="24">
        <f t="shared" si="14"/>
        <v>1000</v>
      </c>
      <c r="I223" s="24">
        <v>5</v>
      </c>
      <c r="J223" s="96">
        <v>0.45100000000000001</v>
      </c>
      <c r="K223" s="24">
        <v>12</v>
      </c>
      <c r="L223" s="24">
        <f t="shared" si="15"/>
        <v>0</v>
      </c>
      <c r="M223" s="24">
        <f t="shared" si="16"/>
        <v>809000</v>
      </c>
      <c r="N223" s="24">
        <f t="shared" si="17"/>
        <v>1000</v>
      </c>
      <c r="O223" s="36" t="s">
        <v>26</v>
      </c>
    </row>
    <row r="224" spans="1:15" s="97" customFormat="1" ht="26.25" customHeight="1" x14ac:dyDescent="0.3">
      <c r="A224" s="35" t="s">
        <v>336</v>
      </c>
      <c r="B224" s="35" t="s">
        <v>337</v>
      </c>
      <c r="C224" s="24">
        <v>71574</v>
      </c>
      <c r="D224" s="24">
        <v>693000</v>
      </c>
      <c r="E224" s="24"/>
      <c r="F224" s="24">
        <v>693000</v>
      </c>
      <c r="G224" s="24">
        <v>692000</v>
      </c>
      <c r="H224" s="24">
        <f t="shared" si="14"/>
        <v>1000</v>
      </c>
      <c r="I224" s="24">
        <v>5</v>
      </c>
      <c r="J224" s="96">
        <v>0.45100000000000001</v>
      </c>
      <c r="K224" s="24">
        <v>12</v>
      </c>
      <c r="L224" s="24">
        <f t="shared" si="15"/>
        <v>0</v>
      </c>
      <c r="M224" s="24">
        <f t="shared" si="16"/>
        <v>692000</v>
      </c>
      <c r="N224" s="24">
        <f t="shared" si="17"/>
        <v>1000</v>
      </c>
      <c r="O224" s="36" t="s">
        <v>26</v>
      </c>
    </row>
    <row r="225" spans="1:15" s="97" customFormat="1" ht="26.25" customHeight="1" x14ac:dyDescent="0.3">
      <c r="A225" s="35" t="s">
        <v>338</v>
      </c>
      <c r="B225" s="35" t="s">
        <v>339</v>
      </c>
      <c r="C225" s="24">
        <v>870728</v>
      </c>
      <c r="D225" s="24">
        <v>7951900</v>
      </c>
      <c r="E225" s="24"/>
      <c r="F225" s="24">
        <v>7951900</v>
      </c>
      <c r="G225" s="24">
        <v>7950900</v>
      </c>
      <c r="H225" s="24">
        <f t="shared" si="14"/>
        <v>1000</v>
      </c>
      <c r="I225" s="24">
        <v>5</v>
      </c>
      <c r="J225" s="96">
        <v>0.45100000000000001</v>
      </c>
      <c r="K225" s="24">
        <v>12</v>
      </c>
      <c r="L225" s="24">
        <f t="shared" si="15"/>
        <v>0</v>
      </c>
      <c r="M225" s="24">
        <f t="shared" si="16"/>
        <v>7950900</v>
      </c>
      <c r="N225" s="24">
        <f t="shared" si="17"/>
        <v>1000</v>
      </c>
      <c r="O225" s="36" t="s">
        <v>26</v>
      </c>
    </row>
    <row r="226" spans="1:15" s="97" customFormat="1" ht="26.25" customHeight="1" x14ac:dyDescent="0.3">
      <c r="A226" s="35" t="s">
        <v>340</v>
      </c>
      <c r="B226" s="35" t="s">
        <v>341</v>
      </c>
      <c r="C226" s="24">
        <v>934563</v>
      </c>
      <c r="D226" s="24">
        <v>8076200</v>
      </c>
      <c r="E226" s="24"/>
      <c r="F226" s="24">
        <v>8076200</v>
      </c>
      <c r="G226" s="24">
        <v>8075200</v>
      </c>
      <c r="H226" s="24">
        <f t="shared" si="14"/>
        <v>1000</v>
      </c>
      <c r="I226" s="24">
        <v>5</v>
      </c>
      <c r="J226" s="96">
        <v>0.45100000000000001</v>
      </c>
      <c r="K226" s="24">
        <v>12</v>
      </c>
      <c r="L226" s="24">
        <f t="shared" si="15"/>
        <v>0</v>
      </c>
      <c r="M226" s="24">
        <f t="shared" si="16"/>
        <v>8075200</v>
      </c>
      <c r="N226" s="24">
        <f t="shared" si="17"/>
        <v>1000</v>
      </c>
      <c r="O226" s="36" t="s">
        <v>26</v>
      </c>
    </row>
    <row r="227" spans="1:15" s="97" customFormat="1" ht="26.25" customHeight="1" x14ac:dyDescent="0.3">
      <c r="A227" s="35" t="s">
        <v>342</v>
      </c>
      <c r="B227" s="35" t="s">
        <v>25</v>
      </c>
      <c r="C227" s="24">
        <v>965741</v>
      </c>
      <c r="D227" s="24">
        <v>7920000</v>
      </c>
      <c r="E227" s="24"/>
      <c r="F227" s="24">
        <v>7920000</v>
      </c>
      <c r="G227" s="24">
        <v>7919000</v>
      </c>
      <c r="H227" s="24">
        <f t="shared" si="14"/>
        <v>1000</v>
      </c>
      <c r="I227" s="24">
        <v>5</v>
      </c>
      <c r="J227" s="96">
        <v>0.45100000000000001</v>
      </c>
      <c r="K227" s="24">
        <v>12</v>
      </c>
      <c r="L227" s="24">
        <f t="shared" si="15"/>
        <v>0</v>
      </c>
      <c r="M227" s="24">
        <f t="shared" si="16"/>
        <v>7919000</v>
      </c>
      <c r="N227" s="24">
        <f t="shared" si="17"/>
        <v>1000</v>
      </c>
      <c r="O227" s="36" t="s">
        <v>26</v>
      </c>
    </row>
    <row r="228" spans="1:15" s="97" customFormat="1" ht="26.25" customHeight="1" x14ac:dyDescent="0.3">
      <c r="A228" s="35" t="s">
        <v>343</v>
      </c>
      <c r="B228" s="35" t="s">
        <v>123</v>
      </c>
      <c r="C228" s="24">
        <v>267847</v>
      </c>
      <c r="D228" s="24">
        <v>2090000</v>
      </c>
      <c r="E228" s="24"/>
      <c r="F228" s="24">
        <v>2090000</v>
      </c>
      <c r="G228" s="24">
        <v>2089000</v>
      </c>
      <c r="H228" s="24">
        <f t="shared" si="14"/>
        <v>1000</v>
      </c>
      <c r="I228" s="24">
        <v>5</v>
      </c>
      <c r="J228" s="96">
        <v>0.45100000000000001</v>
      </c>
      <c r="K228" s="24">
        <v>12</v>
      </c>
      <c r="L228" s="24">
        <f t="shared" si="15"/>
        <v>0</v>
      </c>
      <c r="M228" s="24">
        <f t="shared" si="16"/>
        <v>2089000</v>
      </c>
      <c r="N228" s="24">
        <f t="shared" si="17"/>
        <v>1000</v>
      </c>
      <c r="O228" s="36" t="s">
        <v>26</v>
      </c>
    </row>
    <row r="229" spans="1:15" s="97" customFormat="1" ht="26.25" customHeight="1" x14ac:dyDescent="0.3">
      <c r="A229" s="35" t="s">
        <v>344</v>
      </c>
      <c r="B229" s="35" t="s">
        <v>345</v>
      </c>
      <c r="C229" s="24">
        <v>161251</v>
      </c>
      <c r="D229" s="24">
        <v>1200000</v>
      </c>
      <c r="E229" s="24"/>
      <c r="F229" s="24">
        <v>1200000</v>
      </c>
      <c r="G229" s="24">
        <v>1199000</v>
      </c>
      <c r="H229" s="24">
        <f t="shared" si="14"/>
        <v>1000</v>
      </c>
      <c r="I229" s="24">
        <v>5</v>
      </c>
      <c r="J229" s="96">
        <v>0.45100000000000001</v>
      </c>
      <c r="K229" s="24">
        <v>12</v>
      </c>
      <c r="L229" s="24">
        <f t="shared" si="15"/>
        <v>0</v>
      </c>
      <c r="M229" s="24">
        <f t="shared" si="16"/>
        <v>1199000</v>
      </c>
      <c r="N229" s="24">
        <f t="shared" si="17"/>
        <v>1000</v>
      </c>
      <c r="O229" s="36" t="s">
        <v>26</v>
      </c>
    </row>
    <row r="230" spans="1:15" s="97" customFormat="1" ht="26.25" customHeight="1" x14ac:dyDescent="0.3">
      <c r="A230" s="35" t="s">
        <v>346</v>
      </c>
      <c r="B230" s="35" t="s">
        <v>174</v>
      </c>
      <c r="C230" s="24">
        <v>7577997</v>
      </c>
      <c r="D230" s="24">
        <v>53900000</v>
      </c>
      <c r="E230" s="24"/>
      <c r="F230" s="24">
        <v>53900000</v>
      </c>
      <c r="G230" s="24">
        <v>53899000</v>
      </c>
      <c r="H230" s="24">
        <f t="shared" si="14"/>
        <v>1000</v>
      </c>
      <c r="I230" s="24">
        <v>5</v>
      </c>
      <c r="J230" s="96">
        <v>0.45100000000000001</v>
      </c>
      <c r="K230" s="24">
        <v>12</v>
      </c>
      <c r="L230" s="24">
        <f t="shared" si="15"/>
        <v>0</v>
      </c>
      <c r="M230" s="24">
        <f t="shared" si="16"/>
        <v>53899000</v>
      </c>
      <c r="N230" s="24">
        <f t="shared" si="17"/>
        <v>1000</v>
      </c>
      <c r="O230" s="36" t="s">
        <v>26</v>
      </c>
    </row>
    <row r="231" spans="1:15" s="97" customFormat="1" ht="26.25" customHeight="1" x14ac:dyDescent="0.3">
      <c r="A231" s="35" t="s">
        <v>347</v>
      </c>
      <c r="B231" s="35" t="s">
        <v>174</v>
      </c>
      <c r="C231" s="24">
        <v>116131</v>
      </c>
      <c r="D231" s="24">
        <v>826000</v>
      </c>
      <c r="E231" s="24"/>
      <c r="F231" s="24">
        <v>826000</v>
      </c>
      <c r="G231" s="24">
        <v>825000</v>
      </c>
      <c r="H231" s="24">
        <f t="shared" si="14"/>
        <v>1000</v>
      </c>
      <c r="I231" s="24">
        <v>5</v>
      </c>
      <c r="J231" s="96">
        <v>0.45100000000000001</v>
      </c>
      <c r="K231" s="24">
        <v>12</v>
      </c>
      <c r="L231" s="24">
        <f t="shared" si="15"/>
        <v>0</v>
      </c>
      <c r="M231" s="24">
        <f t="shared" si="16"/>
        <v>825000</v>
      </c>
      <c r="N231" s="24">
        <f t="shared" si="17"/>
        <v>1000</v>
      </c>
      <c r="O231" s="36" t="s">
        <v>26</v>
      </c>
    </row>
    <row r="232" spans="1:15" s="97" customFormat="1" ht="26.25" customHeight="1" x14ac:dyDescent="0.3">
      <c r="A232" s="35" t="s">
        <v>348</v>
      </c>
      <c r="B232" s="35" t="s">
        <v>349</v>
      </c>
      <c r="C232" s="24">
        <v>137271</v>
      </c>
      <c r="D232" s="24">
        <v>935000</v>
      </c>
      <c r="E232" s="24"/>
      <c r="F232" s="24">
        <v>935000</v>
      </c>
      <c r="G232" s="24">
        <v>934000</v>
      </c>
      <c r="H232" s="24">
        <f t="shared" si="14"/>
        <v>1000</v>
      </c>
      <c r="I232" s="24">
        <v>5</v>
      </c>
      <c r="J232" s="96">
        <v>0.45100000000000001</v>
      </c>
      <c r="K232" s="24">
        <v>12</v>
      </c>
      <c r="L232" s="24">
        <f t="shared" si="15"/>
        <v>0</v>
      </c>
      <c r="M232" s="24">
        <f t="shared" si="16"/>
        <v>934000</v>
      </c>
      <c r="N232" s="24">
        <f t="shared" si="17"/>
        <v>1000</v>
      </c>
      <c r="O232" s="36" t="s">
        <v>26</v>
      </c>
    </row>
    <row r="233" spans="1:15" s="97" customFormat="1" ht="26.25" customHeight="1" x14ac:dyDescent="0.3">
      <c r="A233" s="35" t="s">
        <v>350</v>
      </c>
      <c r="B233" s="35" t="s">
        <v>351</v>
      </c>
      <c r="C233" s="24">
        <v>341384</v>
      </c>
      <c r="D233" s="24">
        <v>2230800</v>
      </c>
      <c r="E233" s="24"/>
      <c r="F233" s="24">
        <v>2230800</v>
      </c>
      <c r="G233" s="24">
        <v>2229800</v>
      </c>
      <c r="H233" s="24">
        <f t="shared" si="14"/>
        <v>1000</v>
      </c>
      <c r="I233" s="24">
        <v>5</v>
      </c>
      <c r="J233" s="96">
        <v>0.45100000000000001</v>
      </c>
      <c r="K233" s="24">
        <v>12</v>
      </c>
      <c r="L233" s="24">
        <f t="shared" si="15"/>
        <v>0</v>
      </c>
      <c r="M233" s="24">
        <f t="shared" si="16"/>
        <v>2229800</v>
      </c>
      <c r="N233" s="24">
        <f t="shared" si="17"/>
        <v>1000</v>
      </c>
      <c r="O233" s="36" t="s">
        <v>26</v>
      </c>
    </row>
    <row r="234" spans="1:15" s="97" customFormat="1" ht="26.25" customHeight="1" x14ac:dyDescent="0.3">
      <c r="A234" s="35" t="s">
        <v>352</v>
      </c>
      <c r="B234" s="35" t="s">
        <v>353</v>
      </c>
      <c r="C234" s="24">
        <v>273975</v>
      </c>
      <c r="D234" s="24">
        <v>1720400</v>
      </c>
      <c r="E234" s="24"/>
      <c r="F234" s="24">
        <v>1720400</v>
      </c>
      <c r="G234" s="24">
        <v>1719400</v>
      </c>
      <c r="H234" s="24">
        <f t="shared" si="14"/>
        <v>1000</v>
      </c>
      <c r="I234" s="24">
        <v>5</v>
      </c>
      <c r="J234" s="96">
        <v>0.45100000000000001</v>
      </c>
      <c r="K234" s="24">
        <v>12</v>
      </c>
      <c r="L234" s="24">
        <f t="shared" si="15"/>
        <v>0</v>
      </c>
      <c r="M234" s="24">
        <f t="shared" si="16"/>
        <v>1719400</v>
      </c>
      <c r="N234" s="24">
        <f t="shared" si="17"/>
        <v>1000</v>
      </c>
      <c r="O234" s="36" t="s">
        <v>26</v>
      </c>
    </row>
    <row r="235" spans="1:15" s="97" customFormat="1" ht="26.25" customHeight="1" x14ac:dyDescent="0.3">
      <c r="A235" s="35" t="s">
        <v>354</v>
      </c>
      <c r="B235" s="35" t="s">
        <v>134</v>
      </c>
      <c r="C235" s="24">
        <v>2018817</v>
      </c>
      <c r="D235" s="24">
        <v>12677000</v>
      </c>
      <c r="E235" s="24"/>
      <c r="F235" s="24">
        <v>12677000</v>
      </c>
      <c r="G235" s="24">
        <v>12676000</v>
      </c>
      <c r="H235" s="24">
        <f t="shared" si="14"/>
        <v>1000</v>
      </c>
      <c r="I235" s="24">
        <v>5</v>
      </c>
      <c r="J235" s="96">
        <v>0.45100000000000001</v>
      </c>
      <c r="K235" s="24">
        <v>12</v>
      </c>
      <c r="L235" s="24">
        <f t="shared" si="15"/>
        <v>0</v>
      </c>
      <c r="M235" s="24">
        <f t="shared" si="16"/>
        <v>12676000</v>
      </c>
      <c r="N235" s="24">
        <f t="shared" si="17"/>
        <v>1000</v>
      </c>
      <c r="O235" s="36" t="s">
        <v>26</v>
      </c>
    </row>
    <row r="236" spans="1:15" s="97" customFormat="1" ht="26.25" customHeight="1" x14ac:dyDescent="0.3">
      <c r="A236" s="35" t="s">
        <v>355</v>
      </c>
      <c r="B236" s="35" t="s">
        <v>356</v>
      </c>
      <c r="C236" s="24">
        <v>276252</v>
      </c>
      <c r="D236" s="24">
        <v>1734700</v>
      </c>
      <c r="E236" s="24"/>
      <c r="F236" s="24">
        <v>1734700</v>
      </c>
      <c r="G236" s="24">
        <v>1733700</v>
      </c>
      <c r="H236" s="24">
        <f t="shared" si="14"/>
        <v>1000</v>
      </c>
      <c r="I236" s="24">
        <v>5</v>
      </c>
      <c r="J236" s="96">
        <v>0.45100000000000001</v>
      </c>
      <c r="K236" s="24">
        <v>12</v>
      </c>
      <c r="L236" s="24">
        <f t="shared" si="15"/>
        <v>0</v>
      </c>
      <c r="M236" s="24">
        <f t="shared" si="16"/>
        <v>1733700</v>
      </c>
      <c r="N236" s="24">
        <f t="shared" si="17"/>
        <v>1000</v>
      </c>
      <c r="O236" s="36" t="s">
        <v>26</v>
      </c>
    </row>
    <row r="237" spans="1:15" s="97" customFormat="1" ht="26.25" customHeight="1" x14ac:dyDescent="0.3">
      <c r="A237" s="35" t="s">
        <v>357</v>
      </c>
      <c r="B237" s="35" t="s">
        <v>358</v>
      </c>
      <c r="C237" s="24">
        <v>49050</v>
      </c>
      <c r="D237" s="24">
        <v>308000</v>
      </c>
      <c r="E237" s="24"/>
      <c r="F237" s="24">
        <v>308000</v>
      </c>
      <c r="G237" s="24">
        <v>307000</v>
      </c>
      <c r="H237" s="24">
        <f t="shared" si="14"/>
        <v>1000</v>
      </c>
      <c r="I237" s="24">
        <v>5</v>
      </c>
      <c r="J237" s="96">
        <v>0.45100000000000001</v>
      </c>
      <c r="K237" s="24">
        <v>12</v>
      </c>
      <c r="L237" s="24">
        <f t="shared" si="15"/>
        <v>0</v>
      </c>
      <c r="M237" s="24">
        <f t="shared" si="16"/>
        <v>307000</v>
      </c>
      <c r="N237" s="24">
        <f t="shared" si="17"/>
        <v>1000</v>
      </c>
      <c r="O237" s="36" t="s">
        <v>26</v>
      </c>
    </row>
    <row r="238" spans="1:15" s="97" customFormat="1" ht="26.25" customHeight="1" x14ac:dyDescent="0.3">
      <c r="A238" s="35" t="s">
        <v>359</v>
      </c>
      <c r="B238" s="35" t="s">
        <v>360</v>
      </c>
      <c r="C238" s="24">
        <v>513264</v>
      </c>
      <c r="D238" s="24">
        <v>3223000</v>
      </c>
      <c r="E238" s="24"/>
      <c r="F238" s="24">
        <v>3223000</v>
      </c>
      <c r="G238" s="24">
        <v>3222000</v>
      </c>
      <c r="H238" s="24">
        <f t="shared" si="14"/>
        <v>1000</v>
      </c>
      <c r="I238" s="24">
        <v>5</v>
      </c>
      <c r="J238" s="96">
        <v>0.45100000000000001</v>
      </c>
      <c r="K238" s="24">
        <v>12</v>
      </c>
      <c r="L238" s="24">
        <f t="shared" si="15"/>
        <v>0</v>
      </c>
      <c r="M238" s="24">
        <f t="shared" si="16"/>
        <v>3222000</v>
      </c>
      <c r="N238" s="24">
        <f t="shared" si="17"/>
        <v>1000</v>
      </c>
      <c r="O238" s="36" t="s">
        <v>26</v>
      </c>
    </row>
    <row r="239" spans="1:15" s="97" customFormat="1" ht="26.25" customHeight="1" x14ac:dyDescent="0.3">
      <c r="A239" s="35" t="s">
        <v>361</v>
      </c>
      <c r="B239" s="35" t="s">
        <v>360</v>
      </c>
      <c r="C239" s="24">
        <v>2707256</v>
      </c>
      <c r="D239" s="24">
        <v>17000000</v>
      </c>
      <c r="E239" s="24"/>
      <c r="F239" s="24">
        <v>17000000</v>
      </c>
      <c r="G239" s="24">
        <v>16999000</v>
      </c>
      <c r="H239" s="24">
        <f t="shared" si="14"/>
        <v>1000</v>
      </c>
      <c r="I239" s="24">
        <v>5</v>
      </c>
      <c r="J239" s="96">
        <v>0.45100000000000001</v>
      </c>
      <c r="K239" s="24">
        <v>12</v>
      </c>
      <c r="L239" s="24">
        <f t="shared" si="15"/>
        <v>0</v>
      </c>
      <c r="M239" s="24">
        <f t="shared" si="16"/>
        <v>16999000</v>
      </c>
      <c r="N239" s="24">
        <f t="shared" si="17"/>
        <v>1000</v>
      </c>
      <c r="O239" s="36" t="s">
        <v>26</v>
      </c>
    </row>
    <row r="240" spans="1:15" s="97" customFormat="1" ht="26.25" customHeight="1" x14ac:dyDescent="0.3">
      <c r="A240" s="35" t="s">
        <v>362</v>
      </c>
      <c r="B240" s="35" t="s">
        <v>363</v>
      </c>
      <c r="C240" s="24">
        <v>352187</v>
      </c>
      <c r="D240" s="24">
        <v>3410000</v>
      </c>
      <c r="E240" s="24"/>
      <c r="F240" s="24">
        <v>3410000</v>
      </c>
      <c r="G240" s="24">
        <v>3409000</v>
      </c>
      <c r="H240" s="24">
        <f t="shared" si="14"/>
        <v>1000</v>
      </c>
      <c r="I240" s="24">
        <v>5</v>
      </c>
      <c r="J240" s="96">
        <v>0.45100000000000001</v>
      </c>
      <c r="K240" s="24">
        <v>12</v>
      </c>
      <c r="L240" s="24">
        <f t="shared" si="15"/>
        <v>0</v>
      </c>
      <c r="M240" s="24">
        <f t="shared" si="16"/>
        <v>3409000</v>
      </c>
      <c r="N240" s="24">
        <f t="shared" si="17"/>
        <v>1000</v>
      </c>
      <c r="O240" s="36" t="s">
        <v>26</v>
      </c>
    </row>
    <row r="241" spans="1:15" s="97" customFormat="1" ht="26.25" customHeight="1" x14ac:dyDescent="0.3">
      <c r="A241" s="35" t="s">
        <v>364</v>
      </c>
      <c r="B241" s="35" t="s">
        <v>365</v>
      </c>
      <c r="C241" s="24">
        <v>788731</v>
      </c>
      <c r="D241" s="24">
        <v>5610000</v>
      </c>
      <c r="E241" s="24"/>
      <c r="F241" s="24">
        <v>5610000</v>
      </c>
      <c r="G241" s="24">
        <v>5609000</v>
      </c>
      <c r="H241" s="24">
        <f t="shared" si="14"/>
        <v>1000</v>
      </c>
      <c r="I241" s="24">
        <v>5</v>
      </c>
      <c r="J241" s="96">
        <v>0.45100000000000001</v>
      </c>
      <c r="K241" s="24">
        <v>12</v>
      </c>
      <c r="L241" s="24">
        <f t="shared" si="15"/>
        <v>0</v>
      </c>
      <c r="M241" s="24">
        <f t="shared" si="16"/>
        <v>5609000</v>
      </c>
      <c r="N241" s="24">
        <f t="shared" si="17"/>
        <v>1000</v>
      </c>
      <c r="O241" s="36" t="s">
        <v>26</v>
      </c>
    </row>
    <row r="242" spans="1:15" s="97" customFormat="1" ht="26.25" customHeight="1" x14ac:dyDescent="0.3">
      <c r="A242" s="35" t="s">
        <v>366</v>
      </c>
      <c r="B242" s="35" t="s">
        <v>367</v>
      </c>
      <c r="C242" s="24">
        <v>231980</v>
      </c>
      <c r="D242" s="24">
        <v>1650000</v>
      </c>
      <c r="E242" s="24"/>
      <c r="F242" s="24">
        <v>1650000</v>
      </c>
      <c r="G242" s="24">
        <v>1649000</v>
      </c>
      <c r="H242" s="24">
        <f t="shared" si="14"/>
        <v>1000</v>
      </c>
      <c r="I242" s="24">
        <v>5</v>
      </c>
      <c r="J242" s="96">
        <v>0.45100000000000001</v>
      </c>
      <c r="K242" s="24">
        <v>12</v>
      </c>
      <c r="L242" s="24">
        <f t="shared" si="15"/>
        <v>0</v>
      </c>
      <c r="M242" s="24">
        <f t="shared" si="16"/>
        <v>1649000</v>
      </c>
      <c r="N242" s="24">
        <f t="shared" si="17"/>
        <v>1000</v>
      </c>
      <c r="O242" s="36" t="s">
        <v>26</v>
      </c>
    </row>
    <row r="243" spans="1:15" s="97" customFormat="1" ht="26.25" customHeight="1" x14ac:dyDescent="0.3">
      <c r="A243" s="35" t="s">
        <v>368</v>
      </c>
      <c r="B243" s="35" t="s">
        <v>369</v>
      </c>
      <c r="C243" s="24">
        <v>253546</v>
      </c>
      <c r="D243" s="24">
        <v>1727000</v>
      </c>
      <c r="E243" s="24"/>
      <c r="F243" s="24">
        <v>1727000</v>
      </c>
      <c r="G243" s="24">
        <v>1726000</v>
      </c>
      <c r="H243" s="24">
        <f t="shared" si="14"/>
        <v>1000</v>
      </c>
      <c r="I243" s="24">
        <v>5</v>
      </c>
      <c r="J243" s="96">
        <v>0.45100000000000001</v>
      </c>
      <c r="K243" s="24">
        <v>12</v>
      </c>
      <c r="L243" s="24">
        <f t="shared" si="15"/>
        <v>0</v>
      </c>
      <c r="M243" s="24">
        <f t="shared" si="16"/>
        <v>1726000</v>
      </c>
      <c r="N243" s="24">
        <f t="shared" si="17"/>
        <v>1000</v>
      </c>
      <c r="O243" s="36" t="s">
        <v>26</v>
      </c>
    </row>
    <row r="244" spans="1:15" s="97" customFormat="1" ht="26.25" customHeight="1" x14ac:dyDescent="0.3">
      <c r="A244" s="35" t="s">
        <v>370</v>
      </c>
      <c r="B244" s="35" t="s">
        <v>242</v>
      </c>
      <c r="C244" s="24">
        <v>7995</v>
      </c>
      <c r="D244" s="24">
        <v>88000</v>
      </c>
      <c r="E244" s="24"/>
      <c r="F244" s="24">
        <v>88000</v>
      </c>
      <c r="G244" s="24">
        <v>87000</v>
      </c>
      <c r="H244" s="24">
        <f t="shared" si="14"/>
        <v>1000</v>
      </c>
      <c r="I244" s="24">
        <v>5</v>
      </c>
      <c r="J244" s="96">
        <v>0.45100000000000001</v>
      </c>
      <c r="K244" s="24">
        <v>12</v>
      </c>
      <c r="L244" s="24">
        <f t="shared" si="15"/>
        <v>0</v>
      </c>
      <c r="M244" s="24">
        <f t="shared" si="16"/>
        <v>87000</v>
      </c>
      <c r="N244" s="24">
        <f t="shared" si="17"/>
        <v>1000</v>
      </c>
      <c r="O244" s="36" t="s">
        <v>26</v>
      </c>
    </row>
    <row r="245" spans="1:15" s="97" customFormat="1" ht="26.25" customHeight="1" x14ac:dyDescent="0.3">
      <c r="A245" s="35" t="s">
        <v>371</v>
      </c>
      <c r="B245" s="35" t="s">
        <v>242</v>
      </c>
      <c r="C245" s="24">
        <v>19986</v>
      </c>
      <c r="D245" s="24">
        <v>220000</v>
      </c>
      <c r="E245" s="24"/>
      <c r="F245" s="24">
        <v>220000</v>
      </c>
      <c r="G245" s="24">
        <v>219000</v>
      </c>
      <c r="H245" s="24">
        <f t="shared" si="14"/>
        <v>1000</v>
      </c>
      <c r="I245" s="24">
        <v>5</v>
      </c>
      <c r="J245" s="96">
        <v>0.45100000000000001</v>
      </c>
      <c r="K245" s="24">
        <v>12</v>
      </c>
      <c r="L245" s="24">
        <f t="shared" si="15"/>
        <v>0</v>
      </c>
      <c r="M245" s="24">
        <f t="shared" si="16"/>
        <v>219000</v>
      </c>
      <c r="N245" s="24">
        <f t="shared" si="17"/>
        <v>1000</v>
      </c>
      <c r="O245" s="36" t="s">
        <v>26</v>
      </c>
    </row>
    <row r="246" spans="1:15" s="97" customFormat="1" ht="26.25" customHeight="1" x14ac:dyDescent="0.3">
      <c r="A246" s="35" t="s">
        <v>372</v>
      </c>
      <c r="B246" s="35" t="s">
        <v>242</v>
      </c>
      <c r="C246" s="24">
        <v>16352</v>
      </c>
      <c r="D246" s="24">
        <v>180000</v>
      </c>
      <c r="E246" s="24"/>
      <c r="F246" s="24">
        <v>180000</v>
      </c>
      <c r="G246" s="24">
        <v>179000</v>
      </c>
      <c r="H246" s="24">
        <f t="shared" si="14"/>
        <v>1000</v>
      </c>
      <c r="I246" s="24">
        <v>5</v>
      </c>
      <c r="J246" s="96">
        <v>0.45100000000000001</v>
      </c>
      <c r="K246" s="24">
        <v>12</v>
      </c>
      <c r="L246" s="24">
        <f t="shared" ref="L246:L310" si="18">H246-1000</f>
        <v>0</v>
      </c>
      <c r="M246" s="24">
        <f t="shared" ref="M246:M310" si="19">G246+L246</f>
        <v>179000</v>
      </c>
      <c r="N246" s="24">
        <f t="shared" ref="N246:N310" si="20">F246-M246</f>
        <v>1000</v>
      </c>
      <c r="O246" s="36" t="s">
        <v>26</v>
      </c>
    </row>
    <row r="247" spans="1:15" s="97" customFormat="1" ht="26.25" customHeight="1" x14ac:dyDescent="0.3">
      <c r="A247" s="35" t="s">
        <v>373</v>
      </c>
      <c r="B247" s="35" t="s">
        <v>242</v>
      </c>
      <c r="C247" s="24">
        <v>18170</v>
      </c>
      <c r="D247" s="24">
        <v>200000</v>
      </c>
      <c r="E247" s="24"/>
      <c r="F247" s="24">
        <v>200000</v>
      </c>
      <c r="G247" s="24">
        <v>199000</v>
      </c>
      <c r="H247" s="24">
        <f t="shared" si="14"/>
        <v>1000</v>
      </c>
      <c r="I247" s="24">
        <v>5</v>
      </c>
      <c r="J247" s="96">
        <v>0.45100000000000001</v>
      </c>
      <c r="K247" s="24">
        <v>12</v>
      </c>
      <c r="L247" s="24">
        <f t="shared" si="18"/>
        <v>0</v>
      </c>
      <c r="M247" s="24">
        <f t="shared" si="19"/>
        <v>199000</v>
      </c>
      <c r="N247" s="24">
        <f t="shared" si="20"/>
        <v>1000</v>
      </c>
      <c r="O247" s="36" t="s">
        <v>26</v>
      </c>
    </row>
    <row r="248" spans="1:15" s="97" customFormat="1" ht="26.25" customHeight="1" x14ac:dyDescent="0.3">
      <c r="A248" s="35" t="s">
        <v>374</v>
      </c>
      <c r="B248" s="35" t="s">
        <v>375</v>
      </c>
      <c r="C248" s="24">
        <v>67152</v>
      </c>
      <c r="D248" s="24">
        <v>739200</v>
      </c>
      <c r="E248" s="24"/>
      <c r="F248" s="24">
        <v>739200</v>
      </c>
      <c r="G248" s="24">
        <v>738200</v>
      </c>
      <c r="H248" s="24">
        <f t="shared" si="14"/>
        <v>1000</v>
      </c>
      <c r="I248" s="24">
        <v>5</v>
      </c>
      <c r="J248" s="96">
        <v>0.45100000000000001</v>
      </c>
      <c r="K248" s="24">
        <v>12</v>
      </c>
      <c r="L248" s="24">
        <f t="shared" si="18"/>
        <v>0</v>
      </c>
      <c r="M248" s="24">
        <f t="shared" si="19"/>
        <v>738200</v>
      </c>
      <c r="N248" s="24">
        <f t="shared" si="20"/>
        <v>1000</v>
      </c>
      <c r="O248" s="36" t="s">
        <v>26</v>
      </c>
    </row>
    <row r="249" spans="1:15" s="97" customFormat="1" ht="26.25" customHeight="1" x14ac:dyDescent="0.3">
      <c r="A249" s="35" t="s">
        <v>376</v>
      </c>
      <c r="B249" s="35" t="s">
        <v>375</v>
      </c>
      <c r="C249" s="24">
        <v>144195</v>
      </c>
      <c r="D249" s="24">
        <v>1587300</v>
      </c>
      <c r="E249" s="24"/>
      <c r="F249" s="24">
        <v>1587300</v>
      </c>
      <c r="G249" s="24">
        <v>1586300</v>
      </c>
      <c r="H249" s="24">
        <f t="shared" si="14"/>
        <v>1000</v>
      </c>
      <c r="I249" s="24">
        <v>5</v>
      </c>
      <c r="J249" s="96">
        <v>0.45100000000000001</v>
      </c>
      <c r="K249" s="24">
        <v>12</v>
      </c>
      <c r="L249" s="24">
        <f t="shared" si="18"/>
        <v>0</v>
      </c>
      <c r="M249" s="24">
        <f t="shared" si="19"/>
        <v>1586300</v>
      </c>
      <c r="N249" s="24">
        <f t="shared" si="20"/>
        <v>1000</v>
      </c>
      <c r="O249" s="36" t="s">
        <v>26</v>
      </c>
    </row>
    <row r="250" spans="1:15" s="97" customFormat="1" ht="26.25" customHeight="1" x14ac:dyDescent="0.3">
      <c r="A250" s="35" t="s">
        <v>377</v>
      </c>
      <c r="B250" s="35" t="s">
        <v>375</v>
      </c>
      <c r="C250" s="24">
        <v>7196</v>
      </c>
      <c r="D250" s="24">
        <v>79200</v>
      </c>
      <c r="E250" s="24"/>
      <c r="F250" s="24">
        <v>79200</v>
      </c>
      <c r="G250" s="24">
        <v>78200</v>
      </c>
      <c r="H250" s="24">
        <f t="shared" si="14"/>
        <v>1000</v>
      </c>
      <c r="I250" s="24">
        <v>5</v>
      </c>
      <c r="J250" s="96">
        <v>0.45100000000000001</v>
      </c>
      <c r="K250" s="24">
        <v>12</v>
      </c>
      <c r="L250" s="24">
        <f t="shared" si="18"/>
        <v>0</v>
      </c>
      <c r="M250" s="24">
        <f t="shared" si="19"/>
        <v>78200</v>
      </c>
      <c r="N250" s="24">
        <f t="shared" si="20"/>
        <v>1000</v>
      </c>
      <c r="O250" s="36" t="s">
        <v>26</v>
      </c>
    </row>
    <row r="251" spans="1:15" s="97" customFormat="1" ht="26.25" customHeight="1" x14ac:dyDescent="0.3">
      <c r="A251" s="35" t="s">
        <v>378</v>
      </c>
      <c r="B251" s="35" t="s">
        <v>375</v>
      </c>
      <c r="C251" s="24">
        <v>49964</v>
      </c>
      <c r="D251" s="24">
        <v>550000</v>
      </c>
      <c r="E251" s="24"/>
      <c r="F251" s="24">
        <v>550000</v>
      </c>
      <c r="G251" s="24">
        <v>549000</v>
      </c>
      <c r="H251" s="24">
        <f t="shared" si="14"/>
        <v>1000</v>
      </c>
      <c r="I251" s="24">
        <v>5</v>
      </c>
      <c r="J251" s="96">
        <v>0.45100000000000001</v>
      </c>
      <c r="K251" s="24">
        <v>12</v>
      </c>
      <c r="L251" s="24">
        <f t="shared" si="18"/>
        <v>0</v>
      </c>
      <c r="M251" s="24">
        <f t="shared" si="19"/>
        <v>549000</v>
      </c>
      <c r="N251" s="24">
        <f t="shared" si="20"/>
        <v>1000</v>
      </c>
      <c r="O251" s="36" t="s">
        <v>26</v>
      </c>
    </row>
    <row r="252" spans="1:15" s="97" customFormat="1" ht="26.25" customHeight="1" x14ac:dyDescent="0.3">
      <c r="A252" s="35" t="s">
        <v>379</v>
      </c>
      <c r="B252" s="35" t="s">
        <v>375</v>
      </c>
      <c r="C252" s="24">
        <v>13691</v>
      </c>
      <c r="D252" s="24">
        <v>150700</v>
      </c>
      <c r="E252" s="24"/>
      <c r="F252" s="24">
        <v>150700</v>
      </c>
      <c r="G252" s="24">
        <v>149700</v>
      </c>
      <c r="H252" s="24">
        <f t="shared" si="14"/>
        <v>1000</v>
      </c>
      <c r="I252" s="24">
        <v>5</v>
      </c>
      <c r="J252" s="96">
        <v>0.45100000000000001</v>
      </c>
      <c r="K252" s="24">
        <v>12</v>
      </c>
      <c r="L252" s="24">
        <f t="shared" si="18"/>
        <v>0</v>
      </c>
      <c r="M252" s="24">
        <f t="shared" si="19"/>
        <v>149700</v>
      </c>
      <c r="N252" s="24">
        <f t="shared" si="20"/>
        <v>1000</v>
      </c>
      <c r="O252" s="36" t="s">
        <v>26</v>
      </c>
    </row>
    <row r="253" spans="1:15" s="97" customFormat="1" ht="26.25" customHeight="1" x14ac:dyDescent="0.3">
      <c r="A253" s="35" t="s">
        <v>380</v>
      </c>
      <c r="B253" s="35" t="s">
        <v>375</v>
      </c>
      <c r="C253" s="24">
        <v>59957</v>
      </c>
      <c r="D253" s="24">
        <v>660000</v>
      </c>
      <c r="E253" s="24"/>
      <c r="F253" s="24">
        <v>660000</v>
      </c>
      <c r="G253" s="24">
        <v>659000</v>
      </c>
      <c r="H253" s="24">
        <f t="shared" si="14"/>
        <v>1000</v>
      </c>
      <c r="I253" s="24">
        <v>5</v>
      </c>
      <c r="J253" s="96">
        <v>0.45100000000000001</v>
      </c>
      <c r="K253" s="24">
        <v>12</v>
      </c>
      <c r="L253" s="24">
        <f t="shared" si="18"/>
        <v>0</v>
      </c>
      <c r="M253" s="24">
        <f t="shared" si="19"/>
        <v>659000</v>
      </c>
      <c r="N253" s="24">
        <f t="shared" si="20"/>
        <v>1000</v>
      </c>
      <c r="O253" s="36" t="s">
        <v>26</v>
      </c>
    </row>
    <row r="254" spans="1:15" s="97" customFormat="1" ht="26.25" customHeight="1" x14ac:dyDescent="0.3">
      <c r="A254" s="35" t="s">
        <v>381</v>
      </c>
      <c r="B254" s="35" t="s">
        <v>375</v>
      </c>
      <c r="C254" s="24">
        <v>239825</v>
      </c>
      <c r="D254" s="24">
        <v>2640000</v>
      </c>
      <c r="E254" s="24"/>
      <c r="F254" s="24">
        <v>2640000</v>
      </c>
      <c r="G254" s="24">
        <v>2639000</v>
      </c>
      <c r="H254" s="24">
        <f t="shared" si="14"/>
        <v>1000</v>
      </c>
      <c r="I254" s="24">
        <v>5</v>
      </c>
      <c r="J254" s="96">
        <v>0.45100000000000001</v>
      </c>
      <c r="K254" s="24">
        <v>12</v>
      </c>
      <c r="L254" s="24">
        <f t="shared" si="18"/>
        <v>0</v>
      </c>
      <c r="M254" s="24">
        <f t="shared" si="19"/>
        <v>2639000</v>
      </c>
      <c r="N254" s="24">
        <f t="shared" si="20"/>
        <v>1000</v>
      </c>
      <c r="O254" s="36" t="s">
        <v>26</v>
      </c>
    </row>
    <row r="255" spans="1:15" s="97" customFormat="1" ht="26.25" customHeight="1" x14ac:dyDescent="0.3">
      <c r="A255" s="35" t="s">
        <v>382</v>
      </c>
      <c r="B255" s="35" t="s">
        <v>383</v>
      </c>
      <c r="C255" s="24">
        <v>42435</v>
      </c>
      <c r="D255" s="24">
        <v>348000</v>
      </c>
      <c r="E255" s="24"/>
      <c r="F255" s="24">
        <v>348000</v>
      </c>
      <c r="G255" s="24">
        <v>347000</v>
      </c>
      <c r="H255" s="24">
        <f t="shared" si="14"/>
        <v>1000</v>
      </c>
      <c r="I255" s="24">
        <v>5</v>
      </c>
      <c r="J255" s="96">
        <v>0.45100000000000001</v>
      </c>
      <c r="K255" s="24">
        <v>12</v>
      </c>
      <c r="L255" s="24">
        <f t="shared" si="18"/>
        <v>0</v>
      </c>
      <c r="M255" s="24">
        <f t="shared" si="19"/>
        <v>347000</v>
      </c>
      <c r="N255" s="24">
        <f t="shared" si="20"/>
        <v>1000</v>
      </c>
      <c r="O255" s="36" t="s">
        <v>26</v>
      </c>
    </row>
    <row r="256" spans="1:15" s="97" customFormat="1" ht="26.25" customHeight="1" x14ac:dyDescent="0.3">
      <c r="A256" s="35" t="s">
        <v>384</v>
      </c>
      <c r="B256" s="35" t="s">
        <v>383</v>
      </c>
      <c r="C256" s="24">
        <v>10487</v>
      </c>
      <c r="D256" s="24">
        <v>86000</v>
      </c>
      <c r="E256" s="24"/>
      <c r="F256" s="24">
        <v>86000</v>
      </c>
      <c r="G256" s="24">
        <v>85000</v>
      </c>
      <c r="H256" s="24">
        <f t="shared" si="14"/>
        <v>1000</v>
      </c>
      <c r="I256" s="24">
        <v>5</v>
      </c>
      <c r="J256" s="96">
        <v>0.45100000000000001</v>
      </c>
      <c r="K256" s="24">
        <v>12</v>
      </c>
      <c r="L256" s="24">
        <f t="shared" si="18"/>
        <v>0</v>
      </c>
      <c r="M256" s="24">
        <f t="shared" si="19"/>
        <v>85000</v>
      </c>
      <c r="N256" s="24">
        <f t="shared" si="20"/>
        <v>1000</v>
      </c>
      <c r="O256" s="36" t="s">
        <v>26</v>
      </c>
    </row>
    <row r="257" spans="1:15" s="97" customFormat="1" ht="26.25" customHeight="1" x14ac:dyDescent="0.3">
      <c r="A257" s="35" t="s">
        <v>385</v>
      </c>
      <c r="B257" s="35" t="s">
        <v>386</v>
      </c>
      <c r="C257" s="24">
        <v>21788</v>
      </c>
      <c r="D257" s="24">
        <v>170000</v>
      </c>
      <c r="E257" s="24"/>
      <c r="F257" s="24">
        <v>170000</v>
      </c>
      <c r="G257" s="24">
        <v>169000</v>
      </c>
      <c r="H257" s="24">
        <f t="shared" si="14"/>
        <v>1000</v>
      </c>
      <c r="I257" s="24">
        <v>5</v>
      </c>
      <c r="J257" s="96">
        <v>0.45100000000000001</v>
      </c>
      <c r="K257" s="24">
        <v>12</v>
      </c>
      <c r="L257" s="24">
        <f t="shared" si="18"/>
        <v>0</v>
      </c>
      <c r="M257" s="24">
        <f t="shared" si="19"/>
        <v>169000</v>
      </c>
      <c r="N257" s="24">
        <f t="shared" si="20"/>
        <v>1000</v>
      </c>
      <c r="O257" s="36" t="s">
        <v>26</v>
      </c>
    </row>
    <row r="258" spans="1:15" s="97" customFormat="1" ht="26.25" customHeight="1" x14ac:dyDescent="0.3">
      <c r="A258" s="35" t="s">
        <v>387</v>
      </c>
      <c r="B258" s="35" t="s">
        <v>386</v>
      </c>
      <c r="C258" s="24">
        <v>30758</v>
      </c>
      <c r="D258" s="24">
        <v>240000</v>
      </c>
      <c r="E258" s="24"/>
      <c r="F258" s="24">
        <v>240000</v>
      </c>
      <c r="G258" s="24">
        <v>239000</v>
      </c>
      <c r="H258" s="24">
        <f t="shared" si="14"/>
        <v>1000</v>
      </c>
      <c r="I258" s="24">
        <v>5</v>
      </c>
      <c r="J258" s="96">
        <v>0.45100000000000001</v>
      </c>
      <c r="K258" s="24">
        <v>12</v>
      </c>
      <c r="L258" s="24">
        <f t="shared" si="18"/>
        <v>0</v>
      </c>
      <c r="M258" s="24">
        <f t="shared" si="19"/>
        <v>239000</v>
      </c>
      <c r="N258" s="24">
        <f t="shared" si="20"/>
        <v>1000</v>
      </c>
      <c r="O258" s="36" t="s">
        <v>26</v>
      </c>
    </row>
    <row r="259" spans="1:15" s="97" customFormat="1" ht="26.25" customHeight="1" x14ac:dyDescent="0.3">
      <c r="A259" s="35" t="s">
        <v>388</v>
      </c>
      <c r="B259" s="35" t="s">
        <v>386</v>
      </c>
      <c r="C259" s="24">
        <v>12817</v>
      </c>
      <c r="D259" s="24">
        <v>100000</v>
      </c>
      <c r="E259" s="24"/>
      <c r="F259" s="24">
        <v>100000</v>
      </c>
      <c r="G259" s="24">
        <v>99000</v>
      </c>
      <c r="H259" s="24">
        <f t="shared" si="14"/>
        <v>1000</v>
      </c>
      <c r="I259" s="24">
        <v>5</v>
      </c>
      <c r="J259" s="96">
        <v>0.45100000000000001</v>
      </c>
      <c r="K259" s="24">
        <v>12</v>
      </c>
      <c r="L259" s="24">
        <f t="shared" si="18"/>
        <v>0</v>
      </c>
      <c r="M259" s="24">
        <f t="shared" si="19"/>
        <v>99000</v>
      </c>
      <c r="N259" s="24">
        <f t="shared" si="20"/>
        <v>1000</v>
      </c>
      <c r="O259" s="36" t="s">
        <v>26</v>
      </c>
    </row>
    <row r="260" spans="1:15" s="97" customFormat="1" ht="26.25" customHeight="1" x14ac:dyDescent="0.3">
      <c r="A260" s="35" t="s">
        <v>389</v>
      </c>
      <c r="B260" s="35" t="s">
        <v>386</v>
      </c>
      <c r="C260" s="24">
        <v>7690</v>
      </c>
      <c r="D260" s="24">
        <v>60000</v>
      </c>
      <c r="E260" s="24"/>
      <c r="F260" s="24">
        <v>60000</v>
      </c>
      <c r="G260" s="24">
        <v>59000</v>
      </c>
      <c r="H260" s="24">
        <f t="shared" si="14"/>
        <v>1000</v>
      </c>
      <c r="I260" s="24">
        <v>5</v>
      </c>
      <c r="J260" s="96">
        <v>0.45100000000000001</v>
      </c>
      <c r="K260" s="24">
        <v>12</v>
      </c>
      <c r="L260" s="24">
        <f t="shared" si="18"/>
        <v>0</v>
      </c>
      <c r="M260" s="24">
        <f t="shared" si="19"/>
        <v>59000</v>
      </c>
      <c r="N260" s="24">
        <f t="shared" si="20"/>
        <v>1000</v>
      </c>
      <c r="O260" s="36" t="s">
        <v>26</v>
      </c>
    </row>
    <row r="261" spans="1:15" s="97" customFormat="1" ht="26.25" customHeight="1" x14ac:dyDescent="0.3">
      <c r="A261" s="35" t="s">
        <v>390</v>
      </c>
      <c r="B261" s="35" t="s">
        <v>123</v>
      </c>
      <c r="C261" s="24">
        <v>108421</v>
      </c>
      <c r="D261" s="24">
        <v>846000</v>
      </c>
      <c r="E261" s="24"/>
      <c r="F261" s="24">
        <v>846000</v>
      </c>
      <c r="G261" s="24">
        <v>845000</v>
      </c>
      <c r="H261" s="24">
        <f t="shared" si="14"/>
        <v>1000</v>
      </c>
      <c r="I261" s="24">
        <v>5</v>
      </c>
      <c r="J261" s="96">
        <v>0.45100000000000001</v>
      </c>
      <c r="K261" s="24">
        <v>12</v>
      </c>
      <c r="L261" s="24">
        <f t="shared" si="18"/>
        <v>0</v>
      </c>
      <c r="M261" s="24">
        <f t="shared" si="19"/>
        <v>845000</v>
      </c>
      <c r="N261" s="24">
        <f t="shared" si="20"/>
        <v>1000</v>
      </c>
      <c r="O261" s="36" t="s">
        <v>26</v>
      </c>
    </row>
    <row r="262" spans="1:15" s="97" customFormat="1" ht="26.25" customHeight="1" x14ac:dyDescent="0.3">
      <c r="A262" s="35" t="s">
        <v>391</v>
      </c>
      <c r="B262" s="35" t="s">
        <v>392</v>
      </c>
      <c r="C262" s="24">
        <v>93959</v>
      </c>
      <c r="D262" s="24">
        <v>590000</v>
      </c>
      <c r="E262" s="24"/>
      <c r="F262" s="24">
        <v>590000</v>
      </c>
      <c r="G262" s="24">
        <v>589000</v>
      </c>
      <c r="H262" s="24">
        <f t="shared" si="14"/>
        <v>1000</v>
      </c>
      <c r="I262" s="24">
        <v>5</v>
      </c>
      <c r="J262" s="96">
        <v>0.45100000000000001</v>
      </c>
      <c r="K262" s="24">
        <v>12</v>
      </c>
      <c r="L262" s="24">
        <f t="shared" si="18"/>
        <v>0</v>
      </c>
      <c r="M262" s="24">
        <f t="shared" si="19"/>
        <v>589000</v>
      </c>
      <c r="N262" s="24">
        <f t="shared" si="20"/>
        <v>1000</v>
      </c>
      <c r="O262" s="36" t="s">
        <v>26</v>
      </c>
    </row>
    <row r="263" spans="1:15" s="97" customFormat="1" ht="26.25" customHeight="1" x14ac:dyDescent="0.3">
      <c r="A263" s="35" t="s">
        <v>393</v>
      </c>
      <c r="B263" s="35" t="s">
        <v>394</v>
      </c>
      <c r="C263" s="24">
        <v>182373</v>
      </c>
      <c r="D263" s="24">
        <v>1576000</v>
      </c>
      <c r="E263" s="24"/>
      <c r="F263" s="24">
        <v>1576000</v>
      </c>
      <c r="G263" s="24">
        <v>1575000</v>
      </c>
      <c r="H263" s="24">
        <f t="shared" si="14"/>
        <v>1000</v>
      </c>
      <c r="I263" s="24">
        <v>5</v>
      </c>
      <c r="J263" s="96">
        <v>0.45100000000000001</v>
      </c>
      <c r="K263" s="24">
        <v>12</v>
      </c>
      <c r="L263" s="24">
        <f t="shared" si="18"/>
        <v>0</v>
      </c>
      <c r="M263" s="24">
        <f t="shared" si="19"/>
        <v>1575000</v>
      </c>
      <c r="N263" s="24">
        <f t="shared" si="20"/>
        <v>1000</v>
      </c>
      <c r="O263" s="36" t="s">
        <v>26</v>
      </c>
    </row>
    <row r="264" spans="1:15" s="97" customFormat="1" ht="26.25" customHeight="1" x14ac:dyDescent="0.3">
      <c r="A264" s="35" t="s">
        <v>395</v>
      </c>
      <c r="B264" s="35" t="s">
        <v>38</v>
      </c>
      <c r="C264" s="24">
        <v>129196</v>
      </c>
      <c r="D264" s="24">
        <v>880000</v>
      </c>
      <c r="E264" s="24"/>
      <c r="F264" s="24">
        <v>880000</v>
      </c>
      <c r="G264" s="24">
        <v>879000</v>
      </c>
      <c r="H264" s="24">
        <f t="shared" si="14"/>
        <v>1000</v>
      </c>
      <c r="I264" s="24">
        <v>5</v>
      </c>
      <c r="J264" s="96">
        <v>0.45100000000000001</v>
      </c>
      <c r="K264" s="24">
        <v>12</v>
      </c>
      <c r="L264" s="24">
        <f t="shared" si="18"/>
        <v>0</v>
      </c>
      <c r="M264" s="24">
        <f t="shared" si="19"/>
        <v>879000</v>
      </c>
      <c r="N264" s="24">
        <f t="shared" si="20"/>
        <v>1000</v>
      </c>
      <c r="O264" s="36" t="s">
        <v>26</v>
      </c>
    </row>
    <row r="265" spans="1:15" s="97" customFormat="1" ht="26.25" customHeight="1" x14ac:dyDescent="0.3">
      <c r="A265" s="35" t="s">
        <v>396</v>
      </c>
      <c r="B265" s="35" t="s">
        <v>242</v>
      </c>
      <c r="C265" s="24">
        <v>31796</v>
      </c>
      <c r="D265" s="24">
        <v>350000</v>
      </c>
      <c r="E265" s="24"/>
      <c r="F265" s="24">
        <v>350000</v>
      </c>
      <c r="G265" s="24">
        <v>349000</v>
      </c>
      <c r="H265" s="24">
        <f t="shared" si="14"/>
        <v>1000</v>
      </c>
      <c r="I265" s="24">
        <v>5</v>
      </c>
      <c r="J265" s="96">
        <v>0.45100000000000001</v>
      </c>
      <c r="K265" s="24">
        <v>12</v>
      </c>
      <c r="L265" s="24">
        <f t="shared" si="18"/>
        <v>0</v>
      </c>
      <c r="M265" s="24">
        <f t="shared" si="19"/>
        <v>349000</v>
      </c>
      <c r="N265" s="24">
        <f t="shared" si="20"/>
        <v>1000</v>
      </c>
      <c r="O265" s="36" t="s">
        <v>26</v>
      </c>
    </row>
    <row r="266" spans="1:15" s="97" customFormat="1" ht="26.25" customHeight="1" x14ac:dyDescent="0.3">
      <c r="A266" s="35" t="s">
        <v>397</v>
      </c>
      <c r="B266" s="35" t="s">
        <v>242</v>
      </c>
      <c r="C266" s="24">
        <v>454213</v>
      </c>
      <c r="D266" s="24">
        <v>5000000</v>
      </c>
      <c r="E266" s="24"/>
      <c r="F266" s="24">
        <v>5000000</v>
      </c>
      <c r="G266" s="24">
        <v>4999000</v>
      </c>
      <c r="H266" s="24">
        <f t="shared" si="14"/>
        <v>1000</v>
      </c>
      <c r="I266" s="24">
        <v>5</v>
      </c>
      <c r="J266" s="96">
        <v>0.45100000000000001</v>
      </c>
      <c r="K266" s="24">
        <v>12</v>
      </c>
      <c r="L266" s="24">
        <f t="shared" si="18"/>
        <v>0</v>
      </c>
      <c r="M266" s="24">
        <f t="shared" si="19"/>
        <v>4999000</v>
      </c>
      <c r="N266" s="24">
        <f t="shared" si="20"/>
        <v>1000</v>
      </c>
      <c r="O266" s="36" t="s">
        <v>26</v>
      </c>
    </row>
    <row r="267" spans="1:15" s="97" customFormat="1" ht="26.25" customHeight="1" x14ac:dyDescent="0.3">
      <c r="A267" s="35" t="s">
        <v>398</v>
      </c>
      <c r="B267" s="35" t="s">
        <v>242</v>
      </c>
      <c r="C267" s="24">
        <v>454213</v>
      </c>
      <c r="D267" s="24">
        <v>5000000</v>
      </c>
      <c r="E267" s="24"/>
      <c r="F267" s="24">
        <v>5000000</v>
      </c>
      <c r="G267" s="24">
        <v>4999000</v>
      </c>
      <c r="H267" s="24">
        <f t="shared" si="14"/>
        <v>1000</v>
      </c>
      <c r="I267" s="24">
        <v>5</v>
      </c>
      <c r="J267" s="96">
        <v>0.45100000000000001</v>
      </c>
      <c r="K267" s="24">
        <v>12</v>
      </c>
      <c r="L267" s="24">
        <f t="shared" si="18"/>
        <v>0</v>
      </c>
      <c r="M267" s="24">
        <f t="shared" si="19"/>
        <v>4999000</v>
      </c>
      <c r="N267" s="24">
        <f t="shared" si="20"/>
        <v>1000</v>
      </c>
      <c r="O267" s="36" t="s">
        <v>26</v>
      </c>
    </row>
    <row r="268" spans="1:15" s="97" customFormat="1" ht="26.25" customHeight="1" x14ac:dyDescent="0.3">
      <c r="A268" s="35" t="s">
        <v>399</v>
      </c>
      <c r="B268" s="35" t="s">
        <v>242</v>
      </c>
      <c r="C268" s="24">
        <v>454213</v>
      </c>
      <c r="D268" s="24">
        <v>5000000</v>
      </c>
      <c r="E268" s="24"/>
      <c r="F268" s="24">
        <v>5000000</v>
      </c>
      <c r="G268" s="24">
        <v>4999000</v>
      </c>
      <c r="H268" s="24">
        <f t="shared" si="14"/>
        <v>1000</v>
      </c>
      <c r="I268" s="24">
        <v>5</v>
      </c>
      <c r="J268" s="96">
        <v>0.45100000000000001</v>
      </c>
      <c r="K268" s="24">
        <v>12</v>
      </c>
      <c r="L268" s="24">
        <f t="shared" si="18"/>
        <v>0</v>
      </c>
      <c r="M268" s="24">
        <f t="shared" si="19"/>
        <v>4999000</v>
      </c>
      <c r="N268" s="24">
        <f t="shared" si="20"/>
        <v>1000</v>
      </c>
      <c r="O268" s="36" t="s">
        <v>26</v>
      </c>
    </row>
    <row r="269" spans="1:15" s="97" customFormat="1" ht="26.25" customHeight="1" x14ac:dyDescent="0.3">
      <c r="A269" s="35" t="s">
        <v>400</v>
      </c>
      <c r="B269" s="35" t="s">
        <v>242</v>
      </c>
      <c r="C269" s="24">
        <v>454213</v>
      </c>
      <c r="D269" s="24">
        <v>5000000</v>
      </c>
      <c r="E269" s="24"/>
      <c r="F269" s="24">
        <v>5000000</v>
      </c>
      <c r="G269" s="24">
        <v>4999000</v>
      </c>
      <c r="H269" s="24">
        <f t="shared" si="14"/>
        <v>1000</v>
      </c>
      <c r="I269" s="24">
        <v>5</v>
      </c>
      <c r="J269" s="96">
        <v>0.45100000000000001</v>
      </c>
      <c r="K269" s="24">
        <v>12</v>
      </c>
      <c r="L269" s="24">
        <f t="shared" si="18"/>
        <v>0</v>
      </c>
      <c r="M269" s="24">
        <f t="shared" si="19"/>
        <v>4999000</v>
      </c>
      <c r="N269" s="24">
        <f t="shared" si="20"/>
        <v>1000</v>
      </c>
      <c r="O269" s="36" t="s">
        <v>26</v>
      </c>
    </row>
    <row r="270" spans="1:15" s="97" customFormat="1" ht="26.25" customHeight="1" x14ac:dyDescent="0.3">
      <c r="A270" s="35" t="s">
        <v>401</v>
      </c>
      <c r="B270" s="35" t="s">
        <v>242</v>
      </c>
      <c r="C270" s="24">
        <v>45422</v>
      </c>
      <c r="D270" s="24">
        <v>500000</v>
      </c>
      <c r="E270" s="24"/>
      <c r="F270" s="24">
        <v>500000</v>
      </c>
      <c r="G270" s="24">
        <v>499000</v>
      </c>
      <c r="H270" s="24">
        <f t="shared" si="14"/>
        <v>1000</v>
      </c>
      <c r="I270" s="24">
        <v>5</v>
      </c>
      <c r="J270" s="96">
        <v>0.45100000000000001</v>
      </c>
      <c r="K270" s="24">
        <v>12</v>
      </c>
      <c r="L270" s="24">
        <f t="shared" si="18"/>
        <v>0</v>
      </c>
      <c r="M270" s="24">
        <f t="shared" si="19"/>
        <v>499000</v>
      </c>
      <c r="N270" s="24">
        <f t="shared" si="20"/>
        <v>1000</v>
      </c>
      <c r="O270" s="36" t="s">
        <v>26</v>
      </c>
    </row>
    <row r="271" spans="1:15" s="97" customFormat="1" ht="26.25" customHeight="1" x14ac:dyDescent="0.3">
      <c r="A271" s="35" t="s">
        <v>402</v>
      </c>
      <c r="B271" s="35" t="s">
        <v>242</v>
      </c>
      <c r="C271" s="24">
        <v>45422</v>
      </c>
      <c r="D271" s="24">
        <v>500000</v>
      </c>
      <c r="E271" s="24"/>
      <c r="F271" s="24">
        <v>500000</v>
      </c>
      <c r="G271" s="24">
        <v>499000</v>
      </c>
      <c r="H271" s="24">
        <f t="shared" si="14"/>
        <v>1000</v>
      </c>
      <c r="I271" s="24">
        <v>5</v>
      </c>
      <c r="J271" s="96">
        <v>0.45100000000000001</v>
      </c>
      <c r="K271" s="24">
        <v>12</v>
      </c>
      <c r="L271" s="24">
        <f t="shared" si="18"/>
        <v>0</v>
      </c>
      <c r="M271" s="24">
        <f t="shared" si="19"/>
        <v>499000</v>
      </c>
      <c r="N271" s="24">
        <f t="shared" si="20"/>
        <v>1000</v>
      </c>
      <c r="O271" s="36" t="s">
        <v>26</v>
      </c>
    </row>
    <row r="272" spans="1:15" s="97" customFormat="1" ht="26.25" customHeight="1" x14ac:dyDescent="0.3">
      <c r="A272" s="35" t="s">
        <v>403</v>
      </c>
      <c r="B272" s="35" t="s">
        <v>242</v>
      </c>
      <c r="C272" s="24">
        <v>27254</v>
      </c>
      <c r="D272" s="24">
        <v>300000</v>
      </c>
      <c r="E272" s="24"/>
      <c r="F272" s="24">
        <v>300000</v>
      </c>
      <c r="G272" s="24">
        <v>299000</v>
      </c>
      <c r="H272" s="24">
        <f t="shared" si="14"/>
        <v>1000</v>
      </c>
      <c r="I272" s="24">
        <v>5</v>
      </c>
      <c r="J272" s="96">
        <v>0.45100000000000001</v>
      </c>
      <c r="K272" s="24">
        <v>12</v>
      </c>
      <c r="L272" s="24">
        <f t="shared" si="18"/>
        <v>0</v>
      </c>
      <c r="M272" s="24">
        <f t="shared" si="19"/>
        <v>299000</v>
      </c>
      <c r="N272" s="24">
        <f t="shared" si="20"/>
        <v>1000</v>
      </c>
      <c r="O272" s="36" t="s">
        <v>26</v>
      </c>
    </row>
    <row r="273" spans="1:15" s="97" customFormat="1" ht="26.25" customHeight="1" x14ac:dyDescent="0.3">
      <c r="A273" s="35" t="s">
        <v>404</v>
      </c>
      <c r="B273" s="35" t="s">
        <v>242</v>
      </c>
      <c r="C273" s="24">
        <v>18170</v>
      </c>
      <c r="D273" s="24">
        <v>200000</v>
      </c>
      <c r="E273" s="24"/>
      <c r="F273" s="24">
        <v>200000</v>
      </c>
      <c r="G273" s="24">
        <v>199000</v>
      </c>
      <c r="H273" s="24">
        <f t="shared" si="14"/>
        <v>1000</v>
      </c>
      <c r="I273" s="24">
        <v>5</v>
      </c>
      <c r="J273" s="96">
        <v>0.45100000000000001</v>
      </c>
      <c r="K273" s="24">
        <v>12</v>
      </c>
      <c r="L273" s="24">
        <f t="shared" si="18"/>
        <v>0</v>
      </c>
      <c r="M273" s="24">
        <f t="shared" si="19"/>
        <v>199000</v>
      </c>
      <c r="N273" s="24">
        <f t="shared" si="20"/>
        <v>1000</v>
      </c>
      <c r="O273" s="36" t="s">
        <v>26</v>
      </c>
    </row>
    <row r="274" spans="1:15" s="97" customFormat="1" ht="26.25" customHeight="1" x14ac:dyDescent="0.3">
      <c r="A274" s="35" t="s">
        <v>405</v>
      </c>
      <c r="B274" s="35" t="s">
        <v>242</v>
      </c>
      <c r="C274" s="24">
        <v>31796</v>
      </c>
      <c r="D274" s="24">
        <v>350001</v>
      </c>
      <c r="E274" s="24"/>
      <c r="F274" s="24">
        <v>350001</v>
      </c>
      <c r="G274" s="24">
        <v>349001</v>
      </c>
      <c r="H274" s="24">
        <f t="shared" si="14"/>
        <v>1000</v>
      </c>
      <c r="I274" s="24">
        <v>5</v>
      </c>
      <c r="J274" s="96">
        <v>0.45100000000000001</v>
      </c>
      <c r="K274" s="24">
        <v>12</v>
      </c>
      <c r="L274" s="24">
        <f t="shared" si="18"/>
        <v>0</v>
      </c>
      <c r="M274" s="24">
        <f t="shared" si="19"/>
        <v>349001</v>
      </c>
      <c r="N274" s="24">
        <f t="shared" si="20"/>
        <v>1000</v>
      </c>
      <c r="O274" s="36" t="s">
        <v>26</v>
      </c>
    </row>
    <row r="275" spans="1:15" s="97" customFormat="1" ht="26.25" customHeight="1" x14ac:dyDescent="0.3">
      <c r="A275" s="35" t="s">
        <v>406</v>
      </c>
      <c r="B275" s="35" t="s">
        <v>242</v>
      </c>
      <c r="C275" s="24">
        <v>31796</v>
      </c>
      <c r="D275" s="24">
        <v>350000</v>
      </c>
      <c r="E275" s="24"/>
      <c r="F275" s="24">
        <v>350000</v>
      </c>
      <c r="G275" s="24">
        <v>349000</v>
      </c>
      <c r="H275" s="24">
        <f t="shared" si="14"/>
        <v>1000</v>
      </c>
      <c r="I275" s="24">
        <v>5</v>
      </c>
      <c r="J275" s="96">
        <v>0.45100000000000001</v>
      </c>
      <c r="K275" s="24">
        <v>12</v>
      </c>
      <c r="L275" s="24">
        <f t="shared" si="18"/>
        <v>0</v>
      </c>
      <c r="M275" s="24">
        <f t="shared" si="19"/>
        <v>349000</v>
      </c>
      <c r="N275" s="24">
        <f t="shared" si="20"/>
        <v>1000</v>
      </c>
      <c r="O275" s="36" t="s">
        <v>26</v>
      </c>
    </row>
    <row r="276" spans="1:15" s="97" customFormat="1" ht="26.25" customHeight="1" x14ac:dyDescent="0.3">
      <c r="A276" s="35" t="s">
        <v>407</v>
      </c>
      <c r="B276" s="35" t="s">
        <v>242</v>
      </c>
      <c r="C276" s="24">
        <v>363371</v>
      </c>
      <c r="D276" s="24">
        <v>4000000</v>
      </c>
      <c r="E276" s="24"/>
      <c r="F276" s="24">
        <v>4000000</v>
      </c>
      <c r="G276" s="24">
        <v>3999000</v>
      </c>
      <c r="H276" s="24">
        <f t="shared" si="14"/>
        <v>1000</v>
      </c>
      <c r="I276" s="24">
        <v>5</v>
      </c>
      <c r="J276" s="96">
        <v>0.45100000000000001</v>
      </c>
      <c r="K276" s="24">
        <v>12</v>
      </c>
      <c r="L276" s="24">
        <f t="shared" si="18"/>
        <v>0</v>
      </c>
      <c r="M276" s="24">
        <f t="shared" si="19"/>
        <v>3999000</v>
      </c>
      <c r="N276" s="24">
        <f t="shared" si="20"/>
        <v>1000</v>
      </c>
      <c r="O276" s="36" t="s">
        <v>26</v>
      </c>
    </row>
    <row r="277" spans="1:15" s="97" customFormat="1" ht="26.25" customHeight="1" x14ac:dyDescent="0.3">
      <c r="A277" s="35" t="s">
        <v>408</v>
      </c>
      <c r="B277" s="35" t="s">
        <v>242</v>
      </c>
      <c r="C277" s="24">
        <v>63591</v>
      </c>
      <c r="D277" s="24">
        <v>700000</v>
      </c>
      <c r="E277" s="24"/>
      <c r="F277" s="24">
        <v>700000</v>
      </c>
      <c r="G277" s="24">
        <v>699000</v>
      </c>
      <c r="H277" s="24">
        <f t="shared" si="14"/>
        <v>1000</v>
      </c>
      <c r="I277" s="24">
        <v>5</v>
      </c>
      <c r="J277" s="96">
        <v>0.45100000000000001</v>
      </c>
      <c r="K277" s="24">
        <v>12</v>
      </c>
      <c r="L277" s="24">
        <f t="shared" si="18"/>
        <v>0</v>
      </c>
      <c r="M277" s="24">
        <f t="shared" si="19"/>
        <v>699000</v>
      </c>
      <c r="N277" s="24">
        <f t="shared" si="20"/>
        <v>1000</v>
      </c>
      <c r="O277" s="36" t="s">
        <v>26</v>
      </c>
    </row>
    <row r="278" spans="1:15" s="97" customFormat="1" ht="26.25" customHeight="1" x14ac:dyDescent="0.3">
      <c r="A278" s="35" t="s">
        <v>409</v>
      </c>
      <c r="B278" s="35" t="s">
        <v>242</v>
      </c>
      <c r="C278" s="24">
        <v>181686</v>
      </c>
      <c r="D278" s="24">
        <v>2000000</v>
      </c>
      <c r="E278" s="24"/>
      <c r="F278" s="24">
        <v>2000000</v>
      </c>
      <c r="G278" s="24">
        <v>1999000</v>
      </c>
      <c r="H278" s="24">
        <f t="shared" si="14"/>
        <v>1000</v>
      </c>
      <c r="I278" s="24">
        <v>5</v>
      </c>
      <c r="J278" s="96">
        <v>0.45100000000000001</v>
      </c>
      <c r="K278" s="24">
        <v>12</v>
      </c>
      <c r="L278" s="24">
        <f t="shared" si="18"/>
        <v>0</v>
      </c>
      <c r="M278" s="24">
        <f t="shared" si="19"/>
        <v>1999000</v>
      </c>
      <c r="N278" s="24">
        <f t="shared" si="20"/>
        <v>1000</v>
      </c>
      <c r="O278" s="36" t="s">
        <v>26</v>
      </c>
    </row>
    <row r="279" spans="1:15" s="97" customFormat="1" ht="26.25" customHeight="1" x14ac:dyDescent="0.3">
      <c r="A279" s="35" t="s">
        <v>410</v>
      </c>
      <c r="B279" s="35" t="s">
        <v>242</v>
      </c>
      <c r="C279" s="24">
        <v>9085</v>
      </c>
      <c r="D279" s="24">
        <v>100000</v>
      </c>
      <c r="E279" s="24"/>
      <c r="F279" s="24">
        <v>100000</v>
      </c>
      <c r="G279" s="24">
        <v>99000</v>
      </c>
      <c r="H279" s="24">
        <f t="shared" si="14"/>
        <v>1000</v>
      </c>
      <c r="I279" s="24">
        <v>5</v>
      </c>
      <c r="J279" s="96">
        <v>0.45100000000000001</v>
      </c>
      <c r="K279" s="24">
        <v>12</v>
      </c>
      <c r="L279" s="24">
        <f t="shared" si="18"/>
        <v>0</v>
      </c>
      <c r="M279" s="24">
        <f t="shared" si="19"/>
        <v>99000</v>
      </c>
      <c r="N279" s="24">
        <f t="shared" si="20"/>
        <v>1000</v>
      </c>
      <c r="O279" s="36" t="s">
        <v>26</v>
      </c>
    </row>
    <row r="280" spans="1:15" s="97" customFormat="1" ht="26.25" customHeight="1" x14ac:dyDescent="0.3">
      <c r="A280" s="35" t="s">
        <v>395</v>
      </c>
      <c r="B280" s="35" t="s">
        <v>242</v>
      </c>
      <c r="C280" s="24">
        <v>9085</v>
      </c>
      <c r="D280" s="24">
        <v>100000</v>
      </c>
      <c r="E280" s="24"/>
      <c r="F280" s="24">
        <v>100000</v>
      </c>
      <c r="G280" s="24">
        <v>99000</v>
      </c>
      <c r="H280" s="24">
        <f t="shared" si="14"/>
        <v>1000</v>
      </c>
      <c r="I280" s="24">
        <v>5</v>
      </c>
      <c r="J280" s="96">
        <v>0.45100000000000001</v>
      </c>
      <c r="K280" s="24">
        <v>12</v>
      </c>
      <c r="L280" s="24">
        <f t="shared" si="18"/>
        <v>0</v>
      </c>
      <c r="M280" s="24">
        <f t="shared" si="19"/>
        <v>99000</v>
      </c>
      <c r="N280" s="24">
        <f t="shared" si="20"/>
        <v>1000</v>
      </c>
      <c r="O280" s="36" t="s">
        <v>26</v>
      </c>
    </row>
    <row r="281" spans="1:15" s="97" customFormat="1" ht="26.25" customHeight="1" x14ac:dyDescent="0.3">
      <c r="A281" s="35" t="s">
        <v>411</v>
      </c>
      <c r="B281" s="35" t="s">
        <v>242</v>
      </c>
      <c r="C281" s="24">
        <v>7269</v>
      </c>
      <c r="D281" s="24">
        <v>80000</v>
      </c>
      <c r="E281" s="24"/>
      <c r="F281" s="24">
        <v>80000</v>
      </c>
      <c r="G281" s="24">
        <v>79000</v>
      </c>
      <c r="H281" s="24">
        <f t="shared" si="14"/>
        <v>1000</v>
      </c>
      <c r="I281" s="24">
        <v>5</v>
      </c>
      <c r="J281" s="96">
        <v>0.45100000000000001</v>
      </c>
      <c r="K281" s="24">
        <v>12</v>
      </c>
      <c r="L281" s="24">
        <f t="shared" si="18"/>
        <v>0</v>
      </c>
      <c r="M281" s="24">
        <f t="shared" si="19"/>
        <v>79000</v>
      </c>
      <c r="N281" s="24">
        <f t="shared" si="20"/>
        <v>1000</v>
      </c>
      <c r="O281" s="36" t="s">
        <v>26</v>
      </c>
    </row>
    <row r="282" spans="1:15" s="97" customFormat="1" ht="26.25" customHeight="1" x14ac:dyDescent="0.3">
      <c r="A282" s="35" t="s">
        <v>412</v>
      </c>
      <c r="B282" s="35" t="s">
        <v>242</v>
      </c>
      <c r="C282" s="24">
        <v>1818</v>
      </c>
      <c r="D282" s="24">
        <v>20000</v>
      </c>
      <c r="E282" s="24"/>
      <c r="F282" s="24">
        <v>20000</v>
      </c>
      <c r="G282" s="24">
        <v>19000</v>
      </c>
      <c r="H282" s="24">
        <f t="shared" si="14"/>
        <v>1000</v>
      </c>
      <c r="I282" s="24">
        <v>5</v>
      </c>
      <c r="J282" s="96">
        <v>0.45100000000000001</v>
      </c>
      <c r="K282" s="24">
        <v>12</v>
      </c>
      <c r="L282" s="24">
        <f t="shared" si="18"/>
        <v>0</v>
      </c>
      <c r="M282" s="24">
        <f t="shared" si="19"/>
        <v>19000</v>
      </c>
      <c r="N282" s="24">
        <f t="shared" si="20"/>
        <v>1000</v>
      </c>
      <c r="O282" s="36" t="s">
        <v>26</v>
      </c>
    </row>
    <row r="283" spans="1:15" s="97" customFormat="1" ht="26.25" customHeight="1" x14ac:dyDescent="0.3">
      <c r="A283" s="35" t="s">
        <v>413</v>
      </c>
      <c r="B283" s="35" t="s">
        <v>242</v>
      </c>
      <c r="C283" s="24">
        <v>9085</v>
      </c>
      <c r="D283" s="24">
        <v>100000</v>
      </c>
      <c r="E283" s="24"/>
      <c r="F283" s="24">
        <v>100000</v>
      </c>
      <c r="G283" s="24">
        <v>99000</v>
      </c>
      <c r="H283" s="24">
        <f t="shared" si="14"/>
        <v>1000</v>
      </c>
      <c r="I283" s="24">
        <v>5</v>
      </c>
      <c r="J283" s="96">
        <v>0.45100000000000001</v>
      </c>
      <c r="K283" s="24">
        <v>12</v>
      </c>
      <c r="L283" s="24">
        <f t="shared" si="18"/>
        <v>0</v>
      </c>
      <c r="M283" s="24">
        <f t="shared" si="19"/>
        <v>99000</v>
      </c>
      <c r="N283" s="24">
        <f t="shared" si="20"/>
        <v>1000</v>
      </c>
      <c r="O283" s="36" t="s">
        <v>26</v>
      </c>
    </row>
    <row r="284" spans="1:15" s="97" customFormat="1" ht="26.25" customHeight="1" x14ac:dyDescent="0.3">
      <c r="A284" s="35" t="s">
        <v>414</v>
      </c>
      <c r="B284" s="35" t="s">
        <v>242</v>
      </c>
      <c r="C284" s="24">
        <v>8177</v>
      </c>
      <c r="D284" s="24">
        <v>90000</v>
      </c>
      <c r="E284" s="24"/>
      <c r="F284" s="24">
        <v>90000</v>
      </c>
      <c r="G284" s="24">
        <v>89000</v>
      </c>
      <c r="H284" s="24">
        <f t="shared" si="14"/>
        <v>1000</v>
      </c>
      <c r="I284" s="24">
        <v>5</v>
      </c>
      <c r="J284" s="96">
        <v>0.45100000000000001</v>
      </c>
      <c r="K284" s="24">
        <v>12</v>
      </c>
      <c r="L284" s="24">
        <f t="shared" si="18"/>
        <v>0</v>
      </c>
      <c r="M284" s="24">
        <f t="shared" si="19"/>
        <v>89000</v>
      </c>
      <c r="N284" s="24">
        <f t="shared" si="20"/>
        <v>1000</v>
      </c>
      <c r="O284" s="36" t="s">
        <v>26</v>
      </c>
    </row>
    <row r="285" spans="1:15" s="97" customFormat="1" ht="26.25" customHeight="1" x14ac:dyDescent="0.3">
      <c r="A285" s="35" t="s">
        <v>415</v>
      </c>
      <c r="B285" s="35" t="s">
        <v>242</v>
      </c>
      <c r="C285" s="24">
        <v>4543</v>
      </c>
      <c r="D285" s="24">
        <v>50000</v>
      </c>
      <c r="E285" s="24"/>
      <c r="F285" s="24">
        <v>50000</v>
      </c>
      <c r="G285" s="24">
        <v>49000</v>
      </c>
      <c r="H285" s="24">
        <f t="shared" si="14"/>
        <v>1000</v>
      </c>
      <c r="I285" s="24">
        <v>5</v>
      </c>
      <c r="J285" s="96">
        <v>0.45100000000000001</v>
      </c>
      <c r="K285" s="24">
        <v>12</v>
      </c>
      <c r="L285" s="24">
        <f t="shared" si="18"/>
        <v>0</v>
      </c>
      <c r="M285" s="24">
        <f t="shared" si="19"/>
        <v>49000</v>
      </c>
      <c r="N285" s="24">
        <f t="shared" si="20"/>
        <v>1000</v>
      </c>
      <c r="O285" s="36" t="s">
        <v>26</v>
      </c>
    </row>
    <row r="286" spans="1:15" s="97" customFormat="1" ht="26.25" customHeight="1" x14ac:dyDescent="0.3">
      <c r="A286" s="35" t="s">
        <v>416</v>
      </c>
      <c r="B286" s="35" t="s">
        <v>242</v>
      </c>
      <c r="C286" s="24">
        <v>90844</v>
      </c>
      <c r="D286" s="24">
        <v>1000000</v>
      </c>
      <c r="E286" s="24"/>
      <c r="F286" s="24">
        <v>1000000</v>
      </c>
      <c r="G286" s="24">
        <v>999000</v>
      </c>
      <c r="H286" s="24">
        <f t="shared" si="14"/>
        <v>1000</v>
      </c>
      <c r="I286" s="24">
        <v>5</v>
      </c>
      <c r="J286" s="96">
        <v>0.45100000000000001</v>
      </c>
      <c r="K286" s="24">
        <v>12</v>
      </c>
      <c r="L286" s="24">
        <f t="shared" si="18"/>
        <v>0</v>
      </c>
      <c r="M286" s="24">
        <f t="shared" si="19"/>
        <v>999000</v>
      </c>
      <c r="N286" s="24">
        <f t="shared" si="20"/>
        <v>1000</v>
      </c>
      <c r="O286" s="36" t="s">
        <v>26</v>
      </c>
    </row>
    <row r="287" spans="1:15" s="97" customFormat="1" ht="26.25" customHeight="1" x14ac:dyDescent="0.3">
      <c r="A287" s="35" t="s">
        <v>381</v>
      </c>
      <c r="B287" s="35" t="s">
        <v>242</v>
      </c>
      <c r="C287" s="24">
        <v>181686</v>
      </c>
      <c r="D287" s="24">
        <v>2000000</v>
      </c>
      <c r="E287" s="24"/>
      <c r="F287" s="24">
        <v>2000000</v>
      </c>
      <c r="G287" s="24">
        <v>1999000</v>
      </c>
      <c r="H287" s="24">
        <f t="shared" si="14"/>
        <v>1000</v>
      </c>
      <c r="I287" s="24">
        <v>5</v>
      </c>
      <c r="J287" s="96">
        <v>0.45100000000000001</v>
      </c>
      <c r="K287" s="24">
        <v>12</v>
      </c>
      <c r="L287" s="24">
        <f t="shared" si="18"/>
        <v>0</v>
      </c>
      <c r="M287" s="24">
        <f t="shared" si="19"/>
        <v>1999000</v>
      </c>
      <c r="N287" s="24">
        <f t="shared" si="20"/>
        <v>1000</v>
      </c>
      <c r="O287" s="36" t="s">
        <v>26</v>
      </c>
    </row>
    <row r="288" spans="1:15" s="97" customFormat="1" ht="26.25" customHeight="1" x14ac:dyDescent="0.3">
      <c r="A288" s="35" t="s">
        <v>417</v>
      </c>
      <c r="B288" s="35" t="s">
        <v>242</v>
      </c>
      <c r="C288" s="24">
        <v>272528</v>
      </c>
      <c r="D288" s="24">
        <v>3000000</v>
      </c>
      <c r="E288" s="24"/>
      <c r="F288" s="24">
        <v>3000000</v>
      </c>
      <c r="G288" s="24">
        <v>2999000</v>
      </c>
      <c r="H288" s="24">
        <f t="shared" si="14"/>
        <v>1000</v>
      </c>
      <c r="I288" s="24">
        <v>5</v>
      </c>
      <c r="J288" s="96">
        <v>0.45100000000000001</v>
      </c>
      <c r="K288" s="24">
        <v>12</v>
      </c>
      <c r="L288" s="24">
        <f t="shared" si="18"/>
        <v>0</v>
      </c>
      <c r="M288" s="24">
        <f t="shared" si="19"/>
        <v>2999000</v>
      </c>
      <c r="N288" s="24">
        <f t="shared" si="20"/>
        <v>1000</v>
      </c>
      <c r="O288" s="36" t="s">
        <v>26</v>
      </c>
    </row>
    <row r="289" spans="1:15" s="97" customFormat="1" ht="26.25" customHeight="1" x14ac:dyDescent="0.3">
      <c r="A289" s="35" t="s">
        <v>418</v>
      </c>
      <c r="B289" s="35" t="s">
        <v>242</v>
      </c>
      <c r="C289" s="24">
        <v>227108</v>
      </c>
      <c r="D289" s="24">
        <v>2500000</v>
      </c>
      <c r="E289" s="24"/>
      <c r="F289" s="24">
        <v>2500000</v>
      </c>
      <c r="G289" s="24">
        <v>2499000</v>
      </c>
      <c r="H289" s="24">
        <f t="shared" si="14"/>
        <v>1000</v>
      </c>
      <c r="I289" s="24">
        <v>5</v>
      </c>
      <c r="J289" s="96">
        <v>0.45100000000000001</v>
      </c>
      <c r="K289" s="24">
        <v>12</v>
      </c>
      <c r="L289" s="24">
        <f t="shared" si="18"/>
        <v>0</v>
      </c>
      <c r="M289" s="24">
        <f t="shared" si="19"/>
        <v>2499000</v>
      </c>
      <c r="N289" s="24">
        <f t="shared" si="20"/>
        <v>1000</v>
      </c>
      <c r="O289" s="36" t="s">
        <v>26</v>
      </c>
    </row>
    <row r="290" spans="1:15" s="97" customFormat="1" ht="26.25" customHeight="1" x14ac:dyDescent="0.3">
      <c r="A290" s="35" t="s">
        <v>419</v>
      </c>
      <c r="B290" s="35" t="s">
        <v>242</v>
      </c>
      <c r="C290" s="24">
        <v>58140</v>
      </c>
      <c r="D290" s="24">
        <v>640000</v>
      </c>
      <c r="E290" s="24"/>
      <c r="F290" s="24">
        <v>640000</v>
      </c>
      <c r="G290" s="24">
        <v>639000</v>
      </c>
      <c r="H290" s="24">
        <f t="shared" si="14"/>
        <v>1000</v>
      </c>
      <c r="I290" s="24">
        <v>5</v>
      </c>
      <c r="J290" s="96">
        <v>0.45100000000000001</v>
      </c>
      <c r="K290" s="24">
        <v>12</v>
      </c>
      <c r="L290" s="24">
        <f t="shared" si="18"/>
        <v>0</v>
      </c>
      <c r="M290" s="24">
        <f t="shared" si="19"/>
        <v>639000</v>
      </c>
      <c r="N290" s="24">
        <f t="shared" si="20"/>
        <v>1000</v>
      </c>
      <c r="O290" s="36" t="s">
        <v>26</v>
      </c>
    </row>
    <row r="291" spans="1:15" s="97" customFormat="1" ht="26.25" customHeight="1" x14ac:dyDescent="0.3">
      <c r="A291" s="35" t="s">
        <v>420</v>
      </c>
      <c r="B291" s="35" t="s">
        <v>242</v>
      </c>
      <c r="C291" s="24">
        <v>174418</v>
      </c>
      <c r="D291" s="24">
        <v>1920000</v>
      </c>
      <c r="E291" s="24"/>
      <c r="F291" s="24">
        <v>1920000</v>
      </c>
      <c r="G291" s="24">
        <v>1919000</v>
      </c>
      <c r="H291" s="24">
        <f t="shared" si="14"/>
        <v>1000</v>
      </c>
      <c r="I291" s="24">
        <v>5</v>
      </c>
      <c r="J291" s="96">
        <v>0.45100000000000001</v>
      </c>
      <c r="K291" s="24">
        <v>12</v>
      </c>
      <c r="L291" s="24">
        <f t="shared" si="18"/>
        <v>0</v>
      </c>
      <c r="M291" s="24">
        <f t="shared" si="19"/>
        <v>1919000</v>
      </c>
      <c r="N291" s="24">
        <f t="shared" si="20"/>
        <v>1000</v>
      </c>
      <c r="O291" s="36" t="s">
        <v>26</v>
      </c>
    </row>
    <row r="292" spans="1:15" s="97" customFormat="1" ht="26.25" customHeight="1" x14ac:dyDescent="0.3">
      <c r="A292" s="35" t="s">
        <v>421</v>
      </c>
      <c r="B292" s="35" t="s">
        <v>242</v>
      </c>
      <c r="C292" s="24">
        <v>90844</v>
      </c>
      <c r="D292" s="24">
        <v>1000000</v>
      </c>
      <c r="E292" s="24"/>
      <c r="F292" s="24">
        <v>1000000</v>
      </c>
      <c r="G292" s="24">
        <v>999000</v>
      </c>
      <c r="H292" s="24">
        <f t="shared" si="14"/>
        <v>1000</v>
      </c>
      <c r="I292" s="24">
        <v>5</v>
      </c>
      <c r="J292" s="96">
        <v>0.45100000000000001</v>
      </c>
      <c r="K292" s="24">
        <v>12</v>
      </c>
      <c r="L292" s="24">
        <f t="shared" si="18"/>
        <v>0</v>
      </c>
      <c r="M292" s="24">
        <f t="shared" si="19"/>
        <v>999000</v>
      </c>
      <c r="N292" s="24">
        <f t="shared" si="20"/>
        <v>1000</v>
      </c>
      <c r="O292" s="36" t="s">
        <v>26</v>
      </c>
    </row>
    <row r="293" spans="1:15" s="97" customFormat="1" ht="26.25" customHeight="1" x14ac:dyDescent="0.3">
      <c r="A293" s="35" t="s">
        <v>422</v>
      </c>
      <c r="B293" s="35" t="s">
        <v>242</v>
      </c>
      <c r="C293" s="24">
        <v>90844</v>
      </c>
      <c r="D293" s="24">
        <v>1000000</v>
      </c>
      <c r="E293" s="24"/>
      <c r="F293" s="24">
        <v>1000000</v>
      </c>
      <c r="G293" s="24">
        <v>999000</v>
      </c>
      <c r="H293" s="24">
        <f t="shared" si="14"/>
        <v>1000</v>
      </c>
      <c r="I293" s="24">
        <v>5</v>
      </c>
      <c r="J293" s="96">
        <v>0.45100000000000001</v>
      </c>
      <c r="K293" s="24">
        <v>12</v>
      </c>
      <c r="L293" s="24">
        <f t="shared" si="18"/>
        <v>0</v>
      </c>
      <c r="M293" s="24">
        <f t="shared" si="19"/>
        <v>999000</v>
      </c>
      <c r="N293" s="24">
        <f t="shared" si="20"/>
        <v>1000</v>
      </c>
      <c r="O293" s="36" t="s">
        <v>26</v>
      </c>
    </row>
    <row r="294" spans="1:15" s="97" customFormat="1" ht="26.25" customHeight="1" x14ac:dyDescent="0.3">
      <c r="A294" s="35" t="s">
        <v>423</v>
      </c>
      <c r="B294" s="35" t="s">
        <v>242</v>
      </c>
      <c r="C294" s="24">
        <v>109012</v>
      </c>
      <c r="D294" s="24">
        <v>1200000</v>
      </c>
      <c r="E294" s="24"/>
      <c r="F294" s="24">
        <v>1200000</v>
      </c>
      <c r="G294" s="24">
        <v>1199000</v>
      </c>
      <c r="H294" s="24">
        <f t="shared" si="14"/>
        <v>1000</v>
      </c>
      <c r="I294" s="24">
        <v>5</v>
      </c>
      <c r="J294" s="96">
        <v>0.45100000000000001</v>
      </c>
      <c r="K294" s="24">
        <v>12</v>
      </c>
      <c r="L294" s="24">
        <f t="shared" si="18"/>
        <v>0</v>
      </c>
      <c r="M294" s="24">
        <f t="shared" si="19"/>
        <v>1199000</v>
      </c>
      <c r="N294" s="24">
        <f t="shared" si="20"/>
        <v>1000</v>
      </c>
      <c r="O294" s="36" t="s">
        <v>26</v>
      </c>
    </row>
    <row r="295" spans="1:15" s="97" customFormat="1" ht="26.25" customHeight="1" x14ac:dyDescent="0.3">
      <c r="A295" s="35" t="s">
        <v>424</v>
      </c>
      <c r="B295" s="35" t="s">
        <v>242</v>
      </c>
      <c r="C295" s="24">
        <v>90844</v>
      </c>
      <c r="D295" s="24">
        <v>1000000</v>
      </c>
      <c r="E295" s="24"/>
      <c r="F295" s="24">
        <v>1000000</v>
      </c>
      <c r="G295" s="24">
        <v>999000</v>
      </c>
      <c r="H295" s="24">
        <f t="shared" si="14"/>
        <v>1000</v>
      </c>
      <c r="I295" s="24">
        <v>5</v>
      </c>
      <c r="J295" s="96">
        <v>0.45100000000000001</v>
      </c>
      <c r="K295" s="24">
        <v>12</v>
      </c>
      <c r="L295" s="24">
        <f t="shared" si="18"/>
        <v>0</v>
      </c>
      <c r="M295" s="24">
        <f t="shared" si="19"/>
        <v>999000</v>
      </c>
      <c r="N295" s="24">
        <f t="shared" si="20"/>
        <v>1000</v>
      </c>
      <c r="O295" s="36" t="s">
        <v>26</v>
      </c>
    </row>
    <row r="296" spans="1:15" s="97" customFormat="1" ht="26.25" customHeight="1" x14ac:dyDescent="0.3">
      <c r="A296" s="35" t="s">
        <v>425</v>
      </c>
      <c r="B296" s="35" t="s">
        <v>242</v>
      </c>
      <c r="C296" s="24">
        <v>9085</v>
      </c>
      <c r="D296" s="24">
        <v>100000</v>
      </c>
      <c r="E296" s="24"/>
      <c r="F296" s="24">
        <v>100000</v>
      </c>
      <c r="G296" s="24">
        <v>99000</v>
      </c>
      <c r="H296" s="24">
        <f t="shared" si="14"/>
        <v>1000</v>
      </c>
      <c r="I296" s="24">
        <v>5</v>
      </c>
      <c r="J296" s="96">
        <v>0.45100000000000001</v>
      </c>
      <c r="K296" s="24">
        <v>12</v>
      </c>
      <c r="L296" s="24">
        <f t="shared" si="18"/>
        <v>0</v>
      </c>
      <c r="M296" s="24">
        <f t="shared" si="19"/>
        <v>99000</v>
      </c>
      <c r="N296" s="24">
        <f t="shared" si="20"/>
        <v>1000</v>
      </c>
      <c r="O296" s="36" t="s">
        <v>26</v>
      </c>
    </row>
    <row r="297" spans="1:15" s="97" customFormat="1" ht="26.25" customHeight="1" x14ac:dyDescent="0.3">
      <c r="A297" s="35" t="s">
        <v>426</v>
      </c>
      <c r="B297" s="35" t="s">
        <v>242</v>
      </c>
      <c r="C297" s="24">
        <v>7269</v>
      </c>
      <c r="D297" s="24">
        <v>80000</v>
      </c>
      <c r="E297" s="24"/>
      <c r="F297" s="24">
        <v>80000</v>
      </c>
      <c r="G297" s="24">
        <v>79000</v>
      </c>
      <c r="H297" s="24">
        <f t="shared" si="14"/>
        <v>1000</v>
      </c>
      <c r="I297" s="24">
        <v>5</v>
      </c>
      <c r="J297" s="96">
        <v>0.45100000000000001</v>
      </c>
      <c r="K297" s="24">
        <v>12</v>
      </c>
      <c r="L297" s="24">
        <f t="shared" si="18"/>
        <v>0</v>
      </c>
      <c r="M297" s="24">
        <f t="shared" si="19"/>
        <v>79000</v>
      </c>
      <c r="N297" s="24">
        <f t="shared" si="20"/>
        <v>1000</v>
      </c>
      <c r="O297" s="36" t="s">
        <v>26</v>
      </c>
    </row>
    <row r="298" spans="1:15" s="97" customFormat="1" ht="26.25" customHeight="1" x14ac:dyDescent="0.3">
      <c r="A298" s="35" t="s">
        <v>427</v>
      </c>
      <c r="B298" s="35" t="s">
        <v>242</v>
      </c>
      <c r="C298" s="24">
        <v>5452</v>
      </c>
      <c r="D298" s="24">
        <v>60000</v>
      </c>
      <c r="E298" s="24"/>
      <c r="F298" s="24">
        <v>60000</v>
      </c>
      <c r="G298" s="24">
        <v>59000</v>
      </c>
      <c r="H298" s="24">
        <f t="shared" si="14"/>
        <v>1000</v>
      </c>
      <c r="I298" s="24">
        <v>5</v>
      </c>
      <c r="J298" s="96">
        <v>0.45100000000000001</v>
      </c>
      <c r="K298" s="24">
        <v>12</v>
      </c>
      <c r="L298" s="24">
        <f t="shared" si="18"/>
        <v>0</v>
      </c>
      <c r="M298" s="24">
        <f t="shared" si="19"/>
        <v>59000</v>
      </c>
      <c r="N298" s="24">
        <f t="shared" si="20"/>
        <v>1000</v>
      </c>
      <c r="O298" s="36" t="s">
        <v>26</v>
      </c>
    </row>
    <row r="299" spans="1:15" s="97" customFormat="1" ht="26.25" customHeight="1" x14ac:dyDescent="0.3">
      <c r="A299" s="35" t="s">
        <v>428</v>
      </c>
      <c r="B299" s="35" t="s">
        <v>242</v>
      </c>
      <c r="C299" s="24">
        <v>41970</v>
      </c>
      <c r="D299" s="24">
        <v>462000</v>
      </c>
      <c r="E299" s="24"/>
      <c r="F299" s="24">
        <v>462000</v>
      </c>
      <c r="G299" s="24">
        <v>461000</v>
      </c>
      <c r="H299" s="24">
        <f t="shared" si="14"/>
        <v>1000</v>
      </c>
      <c r="I299" s="24">
        <v>5</v>
      </c>
      <c r="J299" s="96">
        <v>0.45100000000000001</v>
      </c>
      <c r="K299" s="24">
        <v>12</v>
      </c>
      <c r="L299" s="24">
        <f t="shared" si="18"/>
        <v>0</v>
      </c>
      <c r="M299" s="24">
        <f>G299+L299</f>
        <v>461000</v>
      </c>
      <c r="N299" s="24">
        <f>F299-M299</f>
        <v>1000</v>
      </c>
      <c r="O299" s="36" t="s">
        <v>26</v>
      </c>
    </row>
    <row r="300" spans="1:15" s="97" customFormat="1" ht="26.25" customHeight="1" x14ac:dyDescent="0.3">
      <c r="A300" s="35" t="s">
        <v>429</v>
      </c>
      <c r="B300" s="35" t="s">
        <v>430</v>
      </c>
      <c r="C300" s="24">
        <v>69498</v>
      </c>
      <c r="D300" s="24">
        <v>420000</v>
      </c>
      <c r="E300" s="24"/>
      <c r="F300" s="24">
        <v>420000</v>
      </c>
      <c r="G300" s="24">
        <v>399053</v>
      </c>
      <c r="H300" s="24">
        <f t="shared" si="14"/>
        <v>20947</v>
      </c>
      <c r="I300" s="24">
        <v>5</v>
      </c>
      <c r="J300" s="96">
        <v>0.45100000000000001</v>
      </c>
      <c r="K300" s="24">
        <v>12</v>
      </c>
      <c r="L300" s="24">
        <f t="shared" si="18"/>
        <v>19947</v>
      </c>
      <c r="M300" s="24">
        <f t="shared" si="19"/>
        <v>419000</v>
      </c>
      <c r="N300" s="24">
        <f t="shared" si="20"/>
        <v>1000</v>
      </c>
      <c r="O300" s="36" t="s">
        <v>26</v>
      </c>
    </row>
    <row r="301" spans="1:15" s="97" customFormat="1" ht="26.25" customHeight="1" x14ac:dyDescent="0.3">
      <c r="A301" s="35" t="s">
        <v>431</v>
      </c>
      <c r="B301" s="35" t="s">
        <v>432</v>
      </c>
      <c r="C301" s="24">
        <v>263375</v>
      </c>
      <c r="D301" s="24">
        <v>1400000</v>
      </c>
      <c r="E301" s="24"/>
      <c r="F301" s="24">
        <v>1400000</v>
      </c>
      <c r="G301" s="24">
        <v>1320618</v>
      </c>
      <c r="H301" s="24">
        <f t="shared" ref="H301:H364" si="21">F301-G301</f>
        <v>79382</v>
      </c>
      <c r="I301" s="24">
        <v>5</v>
      </c>
      <c r="J301" s="96">
        <v>0.45100000000000001</v>
      </c>
      <c r="K301" s="24">
        <v>12</v>
      </c>
      <c r="L301" s="24">
        <f t="shared" si="18"/>
        <v>78382</v>
      </c>
      <c r="M301" s="24">
        <f t="shared" si="19"/>
        <v>1399000</v>
      </c>
      <c r="N301" s="24">
        <f t="shared" si="20"/>
        <v>1000</v>
      </c>
      <c r="O301" s="36" t="s">
        <v>26</v>
      </c>
    </row>
    <row r="302" spans="1:15" s="97" customFormat="1" ht="26.25" customHeight="1" x14ac:dyDescent="0.3">
      <c r="A302" s="35" t="s">
        <v>433</v>
      </c>
      <c r="B302" s="35" t="s">
        <v>434</v>
      </c>
      <c r="C302" s="24">
        <v>366656</v>
      </c>
      <c r="D302" s="24">
        <v>1949000</v>
      </c>
      <c r="E302" s="24"/>
      <c r="F302" s="24">
        <v>1949000</v>
      </c>
      <c r="G302" s="24">
        <v>1838489</v>
      </c>
      <c r="H302" s="24">
        <f t="shared" si="21"/>
        <v>110511</v>
      </c>
      <c r="I302" s="24">
        <v>5</v>
      </c>
      <c r="J302" s="96">
        <v>0.45100000000000001</v>
      </c>
      <c r="K302" s="24">
        <v>12</v>
      </c>
      <c r="L302" s="24">
        <f t="shared" si="18"/>
        <v>109511</v>
      </c>
      <c r="M302" s="24">
        <f t="shared" si="19"/>
        <v>1948000</v>
      </c>
      <c r="N302" s="24">
        <f t="shared" si="20"/>
        <v>1000</v>
      </c>
      <c r="O302" s="36" t="s">
        <v>26</v>
      </c>
    </row>
    <row r="303" spans="1:15" s="97" customFormat="1" ht="26.25" customHeight="1" x14ac:dyDescent="0.3">
      <c r="A303" s="35" t="s">
        <v>435</v>
      </c>
      <c r="B303" s="35" t="s">
        <v>436</v>
      </c>
      <c r="C303" s="24">
        <v>204439</v>
      </c>
      <c r="D303" s="24">
        <v>1025000</v>
      </c>
      <c r="E303" s="24"/>
      <c r="F303" s="24">
        <v>1025000</v>
      </c>
      <c r="G303" s="24">
        <v>963381</v>
      </c>
      <c r="H303" s="24">
        <f t="shared" si="21"/>
        <v>61619</v>
      </c>
      <c r="I303" s="24">
        <v>5</v>
      </c>
      <c r="J303" s="96">
        <v>0.45100000000000001</v>
      </c>
      <c r="K303" s="24">
        <v>12</v>
      </c>
      <c r="L303" s="24">
        <f t="shared" si="18"/>
        <v>60619</v>
      </c>
      <c r="M303" s="24">
        <f t="shared" si="19"/>
        <v>1024000</v>
      </c>
      <c r="N303" s="24">
        <f t="shared" si="20"/>
        <v>1000</v>
      </c>
      <c r="O303" s="36" t="s">
        <v>26</v>
      </c>
    </row>
    <row r="304" spans="1:15" s="97" customFormat="1" ht="26.25" customHeight="1" x14ac:dyDescent="0.3">
      <c r="A304" s="35" t="s">
        <v>437</v>
      </c>
      <c r="B304" s="35" t="s">
        <v>438</v>
      </c>
      <c r="C304" s="24">
        <v>75793</v>
      </c>
      <c r="D304" s="24">
        <v>380000</v>
      </c>
      <c r="E304" s="24"/>
      <c r="F304" s="24">
        <v>380000</v>
      </c>
      <c r="G304" s="24">
        <v>357156</v>
      </c>
      <c r="H304" s="24">
        <f t="shared" si="21"/>
        <v>22844</v>
      </c>
      <c r="I304" s="24">
        <v>5</v>
      </c>
      <c r="J304" s="96">
        <v>0.45100000000000001</v>
      </c>
      <c r="K304" s="24">
        <v>12</v>
      </c>
      <c r="L304" s="24">
        <f t="shared" si="18"/>
        <v>21844</v>
      </c>
      <c r="M304" s="24">
        <f t="shared" si="19"/>
        <v>379000</v>
      </c>
      <c r="N304" s="24">
        <f t="shared" si="20"/>
        <v>1000</v>
      </c>
      <c r="O304" s="36" t="s">
        <v>26</v>
      </c>
    </row>
    <row r="305" spans="1:15" s="97" customFormat="1" ht="26.25" customHeight="1" x14ac:dyDescent="0.3">
      <c r="A305" s="35" t="s">
        <v>439</v>
      </c>
      <c r="B305" s="35" t="s">
        <v>440</v>
      </c>
      <c r="C305" s="24">
        <v>107077</v>
      </c>
      <c r="D305" s="24">
        <v>508000</v>
      </c>
      <c r="E305" s="24"/>
      <c r="F305" s="24">
        <v>508000</v>
      </c>
      <c r="G305" s="24">
        <v>475726</v>
      </c>
      <c r="H305" s="24">
        <f t="shared" si="21"/>
        <v>32274</v>
      </c>
      <c r="I305" s="24">
        <v>5</v>
      </c>
      <c r="J305" s="96">
        <v>0.45100000000000001</v>
      </c>
      <c r="K305" s="24">
        <v>12</v>
      </c>
      <c r="L305" s="24">
        <f t="shared" si="18"/>
        <v>31274</v>
      </c>
      <c r="M305" s="24">
        <f t="shared" si="19"/>
        <v>507000</v>
      </c>
      <c r="N305" s="24">
        <f t="shared" si="20"/>
        <v>1000</v>
      </c>
      <c r="O305" s="36" t="s">
        <v>26</v>
      </c>
    </row>
    <row r="306" spans="1:15" s="97" customFormat="1" ht="26.25" customHeight="1" x14ac:dyDescent="0.3">
      <c r="A306" s="35" t="s">
        <v>441</v>
      </c>
      <c r="B306" s="35" t="s">
        <v>442</v>
      </c>
      <c r="C306" s="24">
        <v>297392</v>
      </c>
      <c r="D306" s="24">
        <v>1410909</v>
      </c>
      <c r="E306" s="24"/>
      <c r="F306" s="24">
        <v>1410909</v>
      </c>
      <c r="G306" s="24">
        <v>1321274</v>
      </c>
      <c r="H306" s="24">
        <f t="shared" si="21"/>
        <v>89635</v>
      </c>
      <c r="I306" s="24">
        <v>5</v>
      </c>
      <c r="J306" s="96">
        <v>0.45100000000000001</v>
      </c>
      <c r="K306" s="24">
        <v>12</v>
      </c>
      <c r="L306" s="24">
        <f t="shared" si="18"/>
        <v>88635</v>
      </c>
      <c r="M306" s="24">
        <f t="shared" si="19"/>
        <v>1409909</v>
      </c>
      <c r="N306" s="24">
        <f t="shared" si="20"/>
        <v>1000</v>
      </c>
      <c r="O306" s="36" t="s">
        <v>26</v>
      </c>
    </row>
    <row r="307" spans="1:15" s="97" customFormat="1" ht="26.25" customHeight="1" x14ac:dyDescent="0.3">
      <c r="A307" s="35" t="s">
        <v>443</v>
      </c>
      <c r="B307" s="35" t="s">
        <v>442</v>
      </c>
      <c r="C307" s="24">
        <v>67451</v>
      </c>
      <c r="D307" s="24">
        <v>320000</v>
      </c>
      <c r="E307" s="24"/>
      <c r="F307" s="24">
        <v>320000</v>
      </c>
      <c r="G307" s="24">
        <v>299670</v>
      </c>
      <c r="H307" s="24">
        <f t="shared" si="21"/>
        <v>20330</v>
      </c>
      <c r="I307" s="24">
        <v>5</v>
      </c>
      <c r="J307" s="96">
        <v>0.45100000000000001</v>
      </c>
      <c r="K307" s="24">
        <v>12</v>
      </c>
      <c r="L307" s="24">
        <f t="shared" si="18"/>
        <v>19330</v>
      </c>
      <c r="M307" s="24">
        <f t="shared" si="19"/>
        <v>319000</v>
      </c>
      <c r="N307" s="24">
        <f t="shared" si="20"/>
        <v>1000</v>
      </c>
      <c r="O307" s="36" t="s">
        <v>26</v>
      </c>
    </row>
    <row r="308" spans="1:15" s="97" customFormat="1" ht="26.25" customHeight="1" x14ac:dyDescent="0.3">
      <c r="A308" s="35" t="s">
        <v>443</v>
      </c>
      <c r="B308" s="35" t="s">
        <v>442</v>
      </c>
      <c r="C308" s="24">
        <v>227643</v>
      </c>
      <c r="D308" s="24">
        <v>1080000</v>
      </c>
      <c r="E308" s="24"/>
      <c r="F308" s="24">
        <v>1080000</v>
      </c>
      <c r="G308" s="24">
        <v>1011388</v>
      </c>
      <c r="H308" s="24">
        <f t="shared" si="21"/>
        <v>68612</v>
      </c>
      <c r="I308" s="24">
        <v>5</v>
      </c>
      <c r="J308" s="96">
        <v>0.45100000000000001</v>
      </c>
      <c r="K308" s="24">
        <v>12</v>
      </c>
      <c r="L308" s="24">
        <f t="shared" si="18"/>
        <v>67612</v>
      </c>
      <c r="M308" s="24">
        <f t="shared" si="19"/>
        <v>1079000</v>
      </c>
      <c r="N308" s="24">
        <f t="shared" si="20"/>
        <v>1000</v>
      </c>
      <c r="O308" s="36" t="s">
        <v>26</v>
      </c>
    </row>
    <row r="309" spans="1:15" s="97" customFormat="1" ht="26.25" customHeight="1" x14ac:dyDescent="0.3">
      <c r="A309" s="35" t="s">
        <v>444</v>
      </c>
      <c r="B309" s="35" t="s">
        <v>445</v>
      </c>
      <c r="C309" s="24">
        <v>157128</v>
      </c>
      <c r="D309" s="24">
        <v>745455</v>
      </c>
      <c r="E309" s="24"/>
      <c r="F309" s="24">
        <v>745455</v>
      </c>
      <c r="G309" s="24">
        <v>698096</v>
      </c>
      <c r="H309" s="24">
        <f t="shared" si="21"/>
        <v>47359</v>
      </c>
      <c r="I309" s="24">
        <v>5</v>
      </c>
      <c r="J309" s="96">
        <v>0.45100000000000001</v>
      </c>
      <c r="K309" s="24">
        <v>12</v>
      </c>
      <c r="L309" s="24">
        <f t="shared" si="18"/>
        <v>46359</v>
      </c>
      <c r="M309" s="24">
        <f t="shared" si="19"/>
        <v>744455</v>
      </c>
      <c r="N309" s="24">
        <f t="shared" si="20"/>
        <v>1000</v>
      </c>
      <c r="O309" s="36" t="s">
        <v>26</v>
      </c>
    </row>
    <row r="310" spans="1:15" s="97" customFormat="1" ht="26.25" customHeight="1" x14ac:dyDescent="0.3">
      <c r="A310" s="35" t="s">
        <v>444</v>
      </c>
      <c r="B310" s="35" t="s">
        <v>445</v>
      </c>
      <c r="C310" s="24">
        <v>157128</v>
      </c>
      <c r="D310" s="24">
        <v>745455</v>
      </c>
      <c r="E310" s="24"/>
      <c r="F310" s="24">
        <v>745455</v>
      </c>
      <c r="G310" s="24">
        <v>698096</v>
      </c>
      <c r="H310" s="24">
        <f t="shared" si="21"/>
        <v>47359</v>
      </c>
      <c r="I310" s="24">
        <v>5</v>
      </c>
      <c r="J310" s="96">
        <v>0.45100000000000001</v>
      </c>
      <c r="K310" s="24">
        <v>12</v>
      </c>
      <c r="L310" s="24">
        <f t="shared" si="18"/>
        <v>46359</v>
      </c>
      <c r="M310" s="24">
        <f t="shared" si="19"/>
        <v>744455</v>
      </c>
      <c r="N310" s="24">
        <f t="shared" si="20"/>
        <v>1000</v>
      </c>
      <c r="O310" s="36" t="s">
        <v>26</v>
      </c>
    </row>
    <row r="311" spans="1:15" s="97" customFormat="1" ht="26.25" customHeight="1" x14ac:dyDescent="0.3">
      <c r="A311" s="35" t="s">
        <v>444</v>
      </c>
      <c r="B311" s="35" t="s">
        <v>445</v>
      </c>
      <c r="C311" s="24">
        <v>137966</v>
      </c>
      <c r="D311" s="24">
        <v>654545</v>
      </c>
      <c r="E311" s="24"/>
      <c r="F311" s="24">
        <v>654545</v>
      </c>
      <c r="G311" s="24">
        <v>612962</v>
      </c>
      <c r="H311" s="24">
        <f t="shared" si="21"/>
        <v>41583</v>
      </c>
      <c r="I311" s="24">
        <v>5</v>
      </c>
      <c r="J311" s="96">
        <v>0.45100000000000001</v>
      </c>
      <c r="K311" s="24">
        <v>12</v>
      </c>
      <c r="L311" s="24">
        <f t="shared" ref="L311:L341" si="22">H311-1000</f>
        <v>40583</v>
      </c>
      <c r="M311" s="24">
        <f t="shared" ref="M311:M370" si="23">G311+L311</f>
        <v>653545</v>
      </c>
      <c r="N311" s="24">
        <f t="shared" ref="N311:N370" si="24">F311-M311</f>
        <v>1000</v>
      </c>
      <c r="O311" s="36" t="s">
        <v>26</v>
      </c>
    </row>
    <row r="312" spans="1:15" s="97" customFormat="1" ht="26.25" customHeight="1" x14ac:dyDescent="0.3">
      <c r="A312" s="35" t="s">
        <v>446</v>
      </c>
      <c r="B312" s="35" t="s">
        <v>447</v>
      </c>
      <c r="C312" s="24">
        <v>498208</v>
      </c>
      <c r="D312" s="24">
        <v>2363636</v>
      </c>
      <c r="E312" s="24"/>
      <c r="F312" s="24">
        <v>2363636</v>
      </c>
      <c r="G312" s="24">
        <v>2213475</v>
      </c>
      <c r="H312" s="24">
        <f t="shared" si="21"/>
        <v>150161</v>
      </c>
      <c r="I312" s="24">
        <v>5</v>
      </c>
      <c r="J312" s="96">
        <v>0.45100000000000001</v>
      </c>
      <c r="K312" s="24">
        <v>12</v>
      </c>
      <c r="L312" s="24">
        <f t="shared" si="22"/>
        <v>149161</v>
      </c>
      <c r="M312" s="24">
        <f t="shared" si="23"/>
        <v>2362636</v>
      </c>
      <c r="N312" s="24">
        <f t="shared" si="24"/>
        <v>1000</v>
      </c>
      <c r="O312" s="36" t="s">
        <v>26</v>
      </c>
    </row>
    <row r="313" spans="1:15" s="97" customFormat="1" ht="26.25" customHeight="1" x14ac:dyDescent="0.3">
      <c r="A313" s="35" t="s">
        <v>446</v>
      </c>
      <c r="B313" s="35" t="s">
        <v>447</v>
      </c>
      <c r="C313" s="24">
        <v>1226356</v>
      </c>
      <c r="D313" s="24">
        <v>5818182</v>
      </c>
      <c r="E313" s="24"/>
      <c r="F313" s="24">
        <v>5818182</v>
      </c>
      <c r="G313" s="24">
        <v>5448557</v>
      </c>
      <c r="H313" s="24">
        <f t="shared" si="21"/>
        <v>369625</v>
      </c>
      <c r="I313" s="24">
        <v>5</v>
      </c>
      <c r="J313" s="96">
        <v>0.45100000000000001</v>
      </c>
      <c r="K313" s="24">
        <v>12</v>
      </c>
      <c r="L313" s="24">
        <f t="shared" si="22"/>
        <v>368625</v>
      </c>
      <c r="M313" s="24">
        <f t="shared" si="23"/>
        <v>5817182</v>
      </c>
      <c r="N313" s="24">
        <f t="shared" si="24"/>
        <v>1000</v>
      </c>
      <c r="O313" s="36" t="s">
        <v>26</v>
      </c>
    </row>
    <row r="314" spans="1:15" s="97" customFormat="1" ht="26.25" customHeight="1" x14ac:dyDescent="0.3">
      <c r="A314" s="35" t="s">
        <v>448</v>
      </c>
      <c r="B314" s="35" t="s">
        <v>447</v>
      </c>
      <c r="C314" s="24">
        <v>111140</v>
      </c>
      <c r="D314" s="24">
        <v>527273</v>
      </c>
      <c r="E314" s="24"/>
      <c r="F314" s="24">
        <v>527273</v>
      </c>
      <c r="G314" s="24">
        <v>493775</v>
      </c>
      <c r="H314" s="24">
        <f t="shared" si="21"/>
        <v>33498</v>
      </c>
      <c r="I314" s="24">
        <v>5</v>
      </c>
      <c r="J314" s="96">
        <v>0.45100000000000001</v>
      </c>
      <c r="K314" s="24">
        <v>12</v>
      </c>
      <c r="L314" s="24">
        <f t="shared" si="22"/>
        <v>32498</v>
      </c>
      <c r="M314" s="24">
        <f t="shared" si="23"/>
        <v>526273</v>
      </c>
      <c r="N314" s="24">
        <f t="shared" si="24"/>
        <v>1000</v>
      </c>
      <c r="O314" s="36" t="s">
        <v>26</v>
      </c>
    </row>
    <row r="315" spans="1:15" s="97" customFormat="1" ht="26.25" customHeight="1" x14ac:dyDescent="0.3">
      <c r="A315" s="35" t="s">
        <v>449</v>
      </c>
      <c r="B315" s="35" t="s">
        <v>450</v>
      </c>
      <c r="C315" s="24">
        <v>266530</v>
      </c>
      <c r="D315" s="24">
        <v>1200000</v>
      </c>
      <c r="E315" s="24"/>
      <c r="F315" s="24">
        <v>1200000</v>
      </c>
      <c r="G315" s="24">
        <v>1119668</v>
      </c>
      <c r="H315" s="24">
        <f t="shared" si="21"/>
        <v>80332</v>
      </c>
      <c r="I315" s="24">
        <v>5</v>
      </c>
      <c r="J315" s="96">
        <v>0.45100000000000001</v>
      </c>
      <c r="K315" s="24">
        <v>12</v>
      </c>
      <c r="L315" s="24">
        <f t="shared" si="22"/>
        <v>79332</v>
      </c>
      <c r="M315" s="24">
        <f t="shared" si="23"/>
        <v>1199000</v>
      </c>
      <c r="N315" s="24">
        <f t="shared" si="24"/>
        <v>1000</v>
      </c>
      <c r="O315" s="36" t="s">
        <v>26</v>
      </c>
    </row>
    <row r="316" spans="1:15" s="97" customFormat="1" ht="26.25" customHeight="1" x14ac:dyDescent="0.3">
      <c r="A316" s="35" t="s">
        <v>449</v>
      </c>
      <c r="B316" s="35" t="s">
        <v>450</v>
      </c>
      <c r="C316" s="24">
        <v>696611</v>
      </c>
      <c r="D316" s="24">
        <v>3136364</v>
      </c>
      <c r="E316" s="24"/>
      <c r="F316" s="24">
        <v>3136364</v>
      </c>
      <c r="G316" s="24">
        <v>2926404</v>
      </c>
      <c r="H316" s="24">
        <f t="shared" si="21"/>
        <v>209960</v>
      </c>
      <c r="I316" s="24">
        <v>5</v>
      </c>
      <c r="J316" s="96">
        <v>0.45100000000000001</v>
      </c>
      <c r="K316" s="24">
        <v>12</v>
      </c>
      <c r="L316" s="24">
        <f t="shared" si="22"/>
        <v>208960</v>
      </c>
      <c r="M316" s="24">
        <f t="shared" si="23"/>
        <v>3135364</v>
      </c>
      <c r="N316" s="24">
        <f t="shared" si="24"/>
        <v>1000</v>
      </c>
      <c r="O316" s="36" t="s">
        <v>26</v>
      </c>
    </row>
    <row r="317" spans="1:15" s="97" customFormat="1" ht="26.25" customHeight="1" x14ac:dyDescent="0.3">
      <c r="A317" s="35" t="s">
        <v>451</v>
      </c>
      <c r="B317" s="35" t="s">
        <v>452</v>
      </c>
      <c r="C317" s="24">
        <v>3926860</v>
      </c>
      <c r="D317" s="24">
        <v>17680000</v>
      </c>
      <c r="E317" s="24"/>
      <c r="F317" s="24">
        <v>17680000</v>
      </c>
      <c r="G317" s="24">
        <v>16496440</v>
      </c>
      <c r="H317" s="24">
        <f t="shared" si="21"/>
        <v>1183560</v>
      </c>
      <c r="I317" s="24">
        <v>5</v>
      </c>
      <c r="J317" s="96">
        <v>0.45100000000000001</v>
      </c>
      <c r="K317" s="24">
        <v>12</v>
      </c>
      <c r="L317" s="24">
        <f t="shared" si="22"/>
        <v>1182560</v>
      </c>
      <c r="M317" s="24">
        <f t="shared" si="23"/>
        <v>17679000</v>
      </c>
      <c r="N317" s="24">
        <f t="shared" si="24"/>
        <v>1000</v>
      </c>
      <c r="O317" s="36" t="s">
        <v>26</v>
      </c>
    </row>
    <row r="318" spans="1:15" s="97" customFormat="1" ht="26.25" customHeight="1" x14ac:dyDescent="0.3">
      <c r="A318" s="35" t="s">
        <v>453</v>
      </c>
      <c r="B318" s="35" t="s">
        <v>454</v>
      </c>
      <c r="C318" s="24">
        <v>69965</v>
      </c>
      <c r="D318" s="24">
        <v>315000</v>
      </c>
      <c r="E318" s="24"/>
      <c r="F318" s="24">
        <v>315000</v>
      </c>
      <c r="G318" s="24">
        <v>293912</v>
      </c>
      <c r="H318" s="24">
        <f t="shared" si="21"/>
        <v>21088</v>
      </c>
      <c r="I318" s="24">
        <v>5</v>
      </c>
      <c r="J318" s="96">
        <v>0.45100000000000001</v>
      </c>
      <c r="K318" s="24">
        <v>12</v>
      </c>
      <c r="L318" s="24">
        <f t="shared" si="22"/>
        <v>20088</v>
      </c>
      <c r="M318" s="24">
        <f t="shared" si="23"/>
        <v>314000</v>
      </c>
      <c r="N318" s="24">
        <f t="shared" si="24"/>
        <v>1000</v>
      </c>
      <c r="O318" s="36" t="s">
        <v>26</v>
      </c>
    </row>
    <row r="319" spans="1:15" s="97" customFormat="1" ht="26.25" customHeight="1" x14ac:dyDescent="0.3">
      <c r="A319" s="35" t="s">
        <v>455</v>
      </c>
      <c r="B319" s="35" t="s">
        <v>456</v>
      </c>
      <c r="C319" s="24">
        <v>399794</v>
      </c>
      <c r="D319" s="24">
        <v>1800000</v>
      </c>
      <c r="E319" s="24"/>
      <c r="F319" s="24">
        <v>1800000</v>
      </c>
      <c r="G319" s="24">
        <v>1679501</v>
      </c>
      <c r="H319" s="24">
        <f t="shared" si="21"/>
        <v>120499</v>
      </c>
      <c r="I319" s="24">
        <v>5</v>
      </c>
      <c r="J319" s="96">
        <v>0.45100000000000001</v>
      </c>
      <c r="K319" s="24">
        <v>12</v>
      </c>
      <c r="L319" s="24">
        <f t="shared" si="22"/>
        <v>119499</v>
      </c>
      <c r="M319" s="24">
        <f t="shared" si="23"/>
        <v>1799000</v>
      </c>
      <c r="N319" s="24">
        <f t="shared" si="24"/>
        <v>1000</v>
      </c>
      <c r="O319" s="36" t="s">
        <v>26</v>
      </c>
    </row>
    <row r="320" spans="1:15" s="97" customFormat="1" ht="26.25" customHeight="1" x14ac:dyDescent="0.3">
      <c r="A320" s="35" t="s">
        <v>457</v>
      </c>
      <c r="B320" s="35" t="s">
        <v>458</v>
      </c>
      <c r="C320" s="24">
        <v>63241</v>
      </c>
      <c r="D320" s="24">
        <v>270910</v>
      </c>
      <c r="E320" s="24"/>
      <c r="F320" s="24">
        <v>270910</v>
      </c>
      <c r="G320" s="24">
        <v>251849</v>
      </c>
      <c r="H320" s="24">
        <f t="shared" si="21"/>
        <v>19061</v>
      </c>
      <c r="I320" s="24">
        <v>5</v>
      </c>
      <c r="J320" s="96">
        <v>0.45100000000000001</v>
      </c>
      <c r="K320" s="24">
        <v>12</v>
      </c>
      <c r="L320" s="24">
        <f t="shared" si="22"/>
        <v>18061</v>
      </c>
      <c r="M320" s="24">
        <f t="shared" si="23"/>
        <v>269910</v>
      </c>
      <c r="N320" s="24">
        <f t="shared" si="24"/>
        <v>1000</v>
      </c>
      <c r="O320" s="36" t="s">
        <v>26</v>
      </c>
    </row>
    <row r="321" spans="1:15" s="97" customFormat="1" ht="26.25" customHeight="1" x14ac:dyDescent="0.3">
      <c r="A321" s="35" t="s">
        <v>459</v>
      </c>
      <c r="B321" s="35" t="s">
        <v>460</v>
      </c>
      <c r="C321" s="24">
        <v>179279</v>
      </c>
      <c r="D321" s="24">
        <v>768000</v>
      </c>
      <c r="E321" s="24"/>
      <c r="F321" s="24">
        <v>768000</v>
      </c>
      <c r="G321" s="24">
        <v>713965</v>
      </c>
      <c r="H321" s="24">
        <f t="shared" si="21"/>
        <v>54035</v>
      </c>
      <c r="I321" s="24">
        <v>5</v>
      </c>
      <c r="J321" s="96">
        <v>0.45100000000000001</v>
      </c>
      <c r="K321" s="24">
        <v>12</v>
      </c>
      <c r="L321" s="24">
        <f t="shared" si="22"/>
        <v>53035</v>
      </c>
      <c r="M321" s="24">
        <f t="shared" si="23"/>
        <v>767000</v>
      </c>
      <c r="N321" s="24">
        <f t="shared" si="24"/>
        <v>1000</v>
      </c>
      <c r="O321" s="36" t="s">
        <v>26</v>
      </c>
    </row>
    <row r="322" spans="1:15" s="97" customFormat="1" ht="26.25" customHeight="1" x14ac:dyDescent="0.3">
      <c r="A322" s="35" t="s">
        <v>461</v>
      </c>
      <c r="B322" s="35" t="s">
        <v>462</v>
      </c>
      <c r="C322" s="24">
        <v>145367</v>
      </c>
      <c r="D322" s="24">
        <v>622727</v>
      </c>
      <c r="E322" s="24"/>
      <c r="F322" s="24">
        <v>622727</v>
      </c>
      <c r="G322" s="24">
        <v>578913</v>
      </c>
      <c r="H322" s="24">
        <f t="shared" si="21"/>
        <v>43814</v>
      </c>
      <c r="I322" s="24">
        <v>5</v>
      </c>
      <c r="J322" s="96">
        <v>0.45100000000000001</v>
      </c>
      <c r="K322" s="24">
        <v>12</v>
      </c>
      <c r="L322" s="24">
        <f t="shared" si="22"/>
        <v>42814</v>
      </c>
      <c r="M322" s="24">
        <f t="shared" si="23"/>
        <v>621727</v>
      </c>
      <c r="N322" s="24">
        <f t="shared" si="24"/>
        <v>1000</v>
      </c>
      <c r="O322" s="36" t="s">
        <v>26</v>
      </c>
    </row>
    <row r="323" spans="1:15" s="97" customFormat="1" ht="26.25" customHeight="1" x14ac:dyDescent="0.3">
      <c r="A323" s="35" t="s">
        <v>461</v>
      </c>
      <c r="B323" s="35" t="s">
        <v>462</v>
      </c>
      <c r="C323" s="24">
        <v>39261</v>
      </c>
      <c r="D323" s="24">
        <v>168182</v>
      </c>
      <c r="E323" s="24"/>
      <c r="F323" s="24">
        <v>168182</v>
      </c>
      <c r="G323" s="24">
        <v>156348</v>
      </c>
      <c r="H323" s="24">
        <f t="shared" si="21"/>
        <v>11834</v>
      </c>
      <c r="I323" s="24">
        <v>5</v>
      </c>
      <c r="J323" s="96">
        <v>0.45100000000000001</v>
      </c>
      <c r="K323" s="24">
        <v>12</v>
      </c>
      <c r="L323" s="24">
        <f t="shared" si="22"/>
        <v>10834</v>
      </c>
      <c r="M323" s="24">
        <f t="shared" si="23"/>
        <v>167182</v>
      </c>
      <c r="N323" s="24">
        <f t="shared" si="24"/>
        <v>1000</v>
      </c>
      <c r="O323" s="36" t="s">
        <v>26</v>
      </c>
    </row>
    <row r="324" spans="1:15" s="97" customFormat="1" ht="26.25" customHeight="1" x14ac:dyDescent="0.3">
      <c r="A324" s="35" t="s">
        <v>463</v>
      </c>
      <c r="B324" s="35" t="s">
        <v>88</v>
      </c>
      <c r="C324" s="24">
        <v>483848</v>
      </c>
      <c r="D324" s="24">
        <v>2072728</v>
      </c>
      <c r="E324" s="24"/>
      <c r="F324" s="24">
        <v>2072728</v>
      </c>
      <c r="G324" s="24">
        <v>1926895</v>
      </c>
      <c r="H324" s="24">
        <f t="shared" si="21"/>
        <v>145833</v>
      </c>
      <c r="I324" s="24">
        <v>5</v>
      </c>
      <c r="J324" s="96">
        <v>0.45100000000000001</v>
      </c>
      <c r="K324" s="24">
        <v>12</v>
      </c>
      <c r="L324" s="24">
        <f t="shared" si="22"/>
        <v>144833</v>
      </c>
      <c r="M324" s="24">
        <f t="shared" si="23"/>
        <v>2071728</v>
      </c>
      <c r="N324" s="24">
        <f t="shared" si="24"/>
        <v>1000</v>
      </c>
      <c r="O324" s="36" t="s">
        <v>26</v>
      </c>
    </row>
    <row r="325" spans="1:15" s="97" customFormat="1" ht="26.25" customHeight="1" x14ac:dyDescent="0.3">
      <c r="A325" s="35" t="s">
        <v>464</v>
      </c>
      <c r="B325" s="35" t="s">
        <v>465</v>
      </c>
      <c r="C325" s="24">
        <v>587431</v>
      </c>
      <c r="D325" s="24">
        <v>2400000</v>
      </c>
      <c r="E325" s="24"/>
      <c r="F325" s="24">
        <v>2400000</v>
      </c>
      <c r="G325" s="24">
        <v>2222948</v>
      </c>
      <c r="H325" s="24">
        <f t="shared" si="21"/>
        <v>177052</v>
      </c>
      <c r="I325" s="24">
        <v>5</v>
      </c>
      <c r="J325" s="96">
        <v>0.45100000000000001</v>
      </c>
      <c r="K325" s="24">
        <v>12</v>
      </c>
      <c r="L325" s="24">
        <f t="shared" si="22"/>
        <v>176052</v>
      </c>
      <c r="M325" s="24">
        <f t="shared" si="23"/>
        <v>2399000</v>
      </c>
      <c r="N325" s="24">
        <f t="shared" si="24"/>
        <v>1000</v>
      </c>
      <c r="O325" s="36" t="s">
        <v>26</v>
      </c>
    </row>
    <row r="326" spans="1:15" s="97" customFormat="1" ht="26.25" customHeight="1" x14ac:dyDescent="0.3">
      <c r="A326" s="35" t="s">
        <v>466</v>
      </c>
      <c r="B326" s="35" t="s">
        <v>467</v>
      </c>
      <c r="C326" s="24">
        <v>577641</v>
      </c>
      <c r="D326" s="24">
        <v>2360000</v>
      </c>
      <c r="E326" s="24"/>
      <c r="F326" s="24">
        <v>2360000</v>
      </c>
      <c r="G326" s="24">
        <v>2185898</v>
      </c>
      <c r="H326" s="24">
        <f t="shared" si="21"/>
        <v>174102</v>
      </c>
      <c r="I326" s="24">
        <v>5</v>
      </c>
      <c r="J326" s="96">
        <v>0.45100000000000001</v>
      </c>
      <c r="K326" s="24">
        <v>12</v>
      </c>
      <c r="L326" s="24">
        <f t="shared" si="22"/>
        <v>173102</v>
      </c>
      <c r="M326" s="24">
        <f t="shared" si="23"/>
        <v>2359000</v>
      </c>
      <c r="N326" s="24">
        <f t="shared" si="24"/>
        <v>1000</v>
      </c>
      <c r="O326" s="36" t="s">
        <v>26</v>
      </c>
    </row>
    <row r="327" spans="1:15" s="97" customFormat="1" ht="26.25" customHeight="1" x14ac:dyDescent="0.3">
      <c r="A327" s="35" t="s">
        <v>468</v>
      </c>
      <c r="B327" s="35" t="s">
        <v>469</v>
      </c>
      <c r="C327" s="24">
        <v>142698</v>
      </c>
      <c r="D327" s="24">
        <v>583000</v>
      </c>
      <c r="E327" s="24"/>
      <c r="F327" s="24">
        <v>583000</v>
      </c>
      <c r="G327" s="24">
        <v>539990</v>
      </c>
      <c r="H327" s="24">
        <f t="shared" si="21"/>
        <v>43010</v>
      </c>
      <c r="I327" s="24">
        <v>5</v>
      </c>
      <c r="J327" s="96">
        <v>0.45100000000000001</v>
      </c>
      <c r="K327" s="24">
        <v>12</v>
      </c>
      <c r="L327" s="24">
        <f t="shared" si="22"/>
        <v>42010</v>
      </c>
      <c r="M327" s="24">
        <f t="shared" si="23"/>
        <v>582000</v>
      </c>
      <c r="N327" s="24">
        <f t="shared" si="24"/>
        <v>1000</v>
      </c>
      <c r="O327" s="36" t="s">
        <v>26</v>
      </c>
    </row>
    <row r="328" spans="1:15" s="97" customFormat="1" ht="26.25" customHeight="1" x14ac:dyDescent="0.3">
      <c r="A328" s="35" t="s">
        <v>470</v>
      </c>
      <c r="B328" s="35" t="s">
        <v>471</v>
      </c>
      <c r="C328" s="24">
        <v>690966</v>
      </c>
      <c r="D328" s="24">
        <v>2823000</v>
      </c>
      <c r="E328" s="24"/>
      <c r="F328" s="24">
        <v>2823000</v>
      </c>
      <c r="G328" s="24">
        <v>2614742</v>
      </c>
      <c r="H328" s="24">
        <f t="shared" si="21"/>
        <v>208258</v>
      </c>
      <c r="I328" s="24">
        <v>5</v>
      </c>
      <c r="J328" s="96">
        <v>0.45100000000000001</v>
      </c>
      <c r="K328" s="24">
        <v>12</v>
      </c>
      <c r="L328" s="24">
        <f t="shared" si="22"/>
        <v>207258</v>
      </c>
      <c r="M328" s="24">
        <f t="shared" si="23"/>
        <v>2822000</v>
      </c>
      <c r="N328" s="24">
        <f t="shared" si="24"/>
        <v>1000</v>
      </c>
      <c r="O328" s="36" t="s">
        <v>26</v>
      </c>
    </row>
    <row r="329" spans="1:15" s="97" customFormat="1" ht="26.25" customHeight="1" x14ac:dyDescent="0.3">
      <c r="A329" s="35" t="s">
        <v>472</v>
      </c>
      <c r="B329" s="35" t="s">
        <v>473</v>
      </c>
      <c r="C329" s="24">
        <v>409746</v>
      </c>
      <c r="D329" s="24">
        <v>1600000</v>
      </c>
      <c r="E329" s="24"/>
      <c r="F329" s="24">
        <v>1600000</v>
      </c>
      <c r="G329" s="24">
        <v>1476502</v>
      </c>
      <c r="H329" s="24">
        <f t="shared" si="21"/>
        <v>123498</v>
      </c>
      <c r="I329" s="24">
        <v>5</v>
      </c>
      <c r="J329" s="96">
        <v>0.45100000000000001</v>
      </c>
      <c r="K329" s="24">
        <v>12</v>
      </c>
      <c r="L329" s="24">
        <f t="shared" si="22"/>
        <v>122498</v>
      </c>
      <c r="M329" s="24">
        <f t="shared" si="23"/>
        <v>1599000</v>
      </c>
      <c r="N329" s="24">
        <f t="shared" si="24"/>
        <v>1000</v>
      </c>
      <c r="O329" s="36" t="s">
        <v>26</v>
      </c>
    </row>
    <row r="330" spans="1:15" s="97" customFormat="1" ht="26.25" customHeight="1" x14ac:dyDescent="0.3">
      <c r="A330" s="35" t="s">
        <v>474</v>
      </c>
      <c r="B330" s="35" t="s">
        <v>475</v>
      </c>
      <c r="C330" s="24">
        <v>847558</v>
      </c>
      <c r="D330" s="24">
        <v>3309600</v>
      </c>
      <c r="E330" s="24"/>
      <c r="F330" s="24">
        <v>3309600</v>
      </c>
      <c r="G330" s="24">
        <v>3054145</v>
      </c>
      <c r="H330" s="24">
        <f t="shared" si="21"/>
        <v>255455</v>
      </c>
      <c r="I330" s="24">
        <v>5</v>
      </c>
      <c r="J330" s="96">
        <v>0.45100000000000001</v>
      </c>
      <c r="K330" s="24">
        <v>12</v>
      </c>
      <c r="L330" s="24">
        <f t="shared" si="22"/>
        <v>254455</v>
      </c>
      <c r="M330" s="24">
        <f t="shared" si="23"/>
        <v>3308600</v>
      </c>
      <c r="N330" s="24">
        <f t="shared" si="24"/>
        <v>1000</v>
      </c>
      <c r="O330" s="36" t="s">
        <v>26</v>
      </c>
    </row>
    <row r="331" spans="1:15" s="97" customFormat="1" ht="26.25" customHeight="1" x14ac:dyDescent="0.3">
      <c r="A331" s="35" t="s">
        <v>476</v>
      </c>
      <c r="B331" s="35" t="s">
        <v>477</v>
      </c>
      <c r="C331" s="24">
        <v>9079569</v>
      </c>
      <c r="D331" s="24">
        <v>35454545</v>
      </c>
      <c r="E331" s="24"/>
      <c r="F331" s="24">
        <v>35454545</v>
      </c>
      <c r="G331" s="24">
        <v>32717953</v>
      </c>
      <c r="H331" s="24">
        <f t="shared" si="21"/>
        <v>2736592</v>
      </c>
      <c r="I331" s="24">
        <v>5</v>
      </c>
      <c r="J331" s="96">
        <v>0.45100000000000001</v>
      </c>
      <c r="K331" s="24">
        <v>12</v>
      </c>
      <c r="L331" s="24">
        <f t="shared" si="22"/>
        <v>2735592</v>
      </c>
      <c r="M331" s="24">
        <f t="shared" si="23"/>
        <v>35453545</v>
      </c>
      <c r="N331" s="24">
        <f t="shared" si="24"/>
        <v>1000</v>
      </c>
      <c r="O331" s="36" t="s">
        <v>26</v>
      </c>
    </row>
    <row r="332" spans="1:15" s="97" customFormat="1" ht="26.25" customHeight="1" x14ac:dyDescent="0.3">
      <c r="A332" s="35" t="s">
        <v>478</v>
      </c>
      <c r="B332" s="35" t="s">
        <v>479</v>
      </c>
      <c r="C332" s="24">
        <v>244451</v>
      </c>
      <c r="D332" s="24">
        <v>954546</v>
      </c>
      <c r="E332" s="24"/>
      <c r="F332" s="24">
        <v>954546</v>
      </c>
      <c r="G332" s="24">
        <v>880868</v>
      </c>
      <c r="H332" s="24">
        <f t="shared" si="21"/>
        <v>73678</v>
      </c>
      <c r="I332" s="24">
        <v>5</v>
      </c>
      <c r="J332" s="96">
        <v>0.45100000000000001</v>
      </c>
      <c r="K332" s="24">
        <v>12</v>
      </c>
      <c r="L332" s="24">
        <f t="shared" si="22"/>
        <v>72678</v>
      </c>
      <c r="M332" s="24">
        <f t="shared" si="23"/>
        <v>953546</v>
      </c>
      <c r="N332" s="24">
        <f t="shared" si="24"/>
        <v>1000</v>
      </c>
      <c r="O332" s="36" t="s">
        <v>26</v>
      </c>
    </row>
    <row r="333" spans="1:15" s="97" customFormat="1" ht="26.25" customHeight="1" x14ac:dyDescent="0.3">
      <c r="A333" s="35" t="s">
        <v>480</v>
      </c>
      <c r="B333" s="35" t="s">
        <v>481</v>
      </c>
      <c r="C333" s="24">
        <v>1580441</v>
      </c>
      <c r="D333" s="24">
        <v>5910000</v>
      </c>
      <c r="E333" s="24"/>
      <c r="F333" s="24">
        <v>5910000</v>
      </c>
      <c r="G333" s="24">
        <v>5433654</v>
      </c>
      <c r="H333" s="24">
        <f t="shared" si="21"/>
        <v>476346</v>
      </c>
      <c r="I333" s="24">
        <v>5</v>
      </c>
      <c r="J333" s="96">
        <v>0.45100000000000001</v>
      </c>
      <c r="K333" s="24">
        <v>12</v>
      </c>
      <c r="L333" s="24">
        <f t="shared" si="22"/>
        <v>475346</v>
      </c>
      <c r="M333" s="24">
        <f t="shared" si="23"/>
        <v>5909000</v>
      </c>
      <c r="N333" s="24">
        <f t="shared" si="24"/>
        <v>1000</v>
      </c>
      <c r="O333" s="36" t="s">
        <v>26</v>
      </c>
    </row>
    <row r="334" spans="1:15" s="97" customFormat="1" ht="26.25" customHeight="1" x14ac:dyDescent="0.3">
      <c r="A334" s="35" t="s">
        <v>482</v>
      </c>
      <c r="B334" s="35" t="s">
        <v>483</v>
      </c>
      <c r="C334" s="24">
        <v>3169172</v>
      </c>
      <c r="D334" s="24">
        <v>11851000</v>
      </c>
      <c r="E334" s="24"/>
      <c r="F334" s="24">
        <v>11851000</v>
      </c>
      <c r="G334" s="24">
        <v>10895808</v>
      </c>
      <c r="H334" s="24">
        <f t="shared" si="21"/>
        <v>955192</v>
      </c>
      <c r="I334" s="24">
        <v>5</v>
      </c>
      <c r="J334" s="96">
        <v>0.45100000000000001</v>
      </c>
      <c r="K334" s="24">
        <v>12</v>
      </c>
      <c r="L334" s="24">
        <f t="shared" si="22"/>
        <v>954192</v>
      </c>
      <c r="M334" s="24">
        <f t="shared" si="23"/>
        <v>11850000</v>
      </c>
      <c r="N334" s="24">
        <f t="shared" si="24"/>
        <v>1000</v>
      </c>
      <c r="O334" s="36" t="s">
        <v>26</v>
      </c>
    </row>
    <row r="335" spans="1:15" s="97" customFormat="1" ht="26.25" customHeight="1" x14ac:dyDescent="0.3">
      <c r="A335" s="35" t="s">
        <v>484</v>
      </c>
      <c r="B335" s="35" t="s">
        <v>483</v>
      </c>
      <c r="C335" s="24">
        <v>96271</v>
      </c>
      <c r="D335" s="24">
        <v>360000</v>
      </c>
      <c r="E335" s="24"/>
      <c r="F335" s="24">
        <v>360000</v>
      </c>
      <c r="G335" s="24">
        <v>330983</v>
      </c>
      <c r="H335" s="24">
        <f t="shared" si="21"/>
        <v>29017</v>
      </c>
      <c r="I335" s="24">
        <v>5</v>
      </c>
      <c r="J335" s="96">
        <v>0.45100000000000001</v>
      </c>
      <c r="K335" s="24">
        <v>12</v>
      </c>
      <c r="L335" s="24">
        <f t="shared" si="22"/>
        <v>28017</v>
      </c>
      <c r="M335" s="24">
        <f t="shared" si="23"/>
        <v>359000</v>
      </c>
      <c r="N335" s="24">
        <f t="shared" si="24"/>
        <v>1000</v>
      </c>
      <c r="O335" s="36" t="s">
        <v>26</v>
      </c>
    </row>
    <row r="336" spans="1:15" s="97" customFormat="1" ht="26.25" customHeight="1" x14ac:dyDescent="0.3">
      <c r="A336" s="35" t="s">
        <v>485</v>
      </c>
      <c r="B336" s="35" t="s">
        <v>486</v>
      </c>
      <c r="C336" s="24">
        <v>316170</v>
      </c>
      <c r="D336" s="24">
        <v>1500000</v>
      </c>
      <c r="E336" s="24"/>
      <c r="F336" s="24">
        <v>1500000</v>
      </c>
      <c r="G336" s="24">
        <v>1404706</v>
      </c>
      <c r="H336" s="24">
        <f t="shared" si="21"/>
        <v>95294</v>
      </c>
      <c r="I336" s="24">
        <v>5</v>
      </c>
      <c r="J336" s="96">
        <v>0.45100000000000001</v>
      </c>
      <c r="K336" s="24">
        <v>12</v>
      </c>
      <c r="L336" s="24">
        <f t="shared" si="22"/>
        <v>94294</v>
      </c>
      <c r="M336" s="24">
        <f t="shared" si="23"/>
        <v>1499000</v>
      </c>
      <c r="N336" s="24">
        <f t="shared" si="24"/>
        <v>1000</v>
      </c>
      <c r="O336" s="36" t="s">
        <v>26</v>
      </c>
    </row>
    <row r="337" spans="1:15" s="97" customFormat="1" ht="26.25" customHeight="1" x14ac:dyDescent="0.3">
      <c r="A337" s="35" t="s">
        <v>487</v>
      </c>
      <c r="B337" s="35" t="s">
        <v>488</v>
      </c>
      <c r="C337" s="24">
        <v>102712</v>
      </c>
      <c r="D337" s="24">
        <v>440000</v>
      </c>
      <c r="E337" s="24"/>
      <c r="F337" s="24">
        <v>440000</v>
      </c>
      <c r="G337" s="24">
        <v>409042</v>
      </c>
      <c r="H337" s="24">
        <f t="shared" si="21"/>
        <v>30958</v>
      </c>
      <c r="I337" s="24">
        <v>5</v>
      </c>
      <c r="J337" s="96">
        <v>0.45100000000000001</v>
      </c>
      <c r="K337" s="24">
        <v>12</v>
      </c>
      <c r="L337" s="24">
        <f t="shared" si="22"/>
        <v>29958</v>
      </c>
      <c r="M337" s="24">
        <f t="shared" si="23"/>
        <v>439000</v>
      </c>
      <c r="N337" s="24">
        <f t="shared" si="24"/>
        <v>1000</v>
      </c>
      <c r="O337" s="36" t="s">
        <v>26</v>
      </c>
    </row>
    <row r="338" spans="1:15" s="97" customFormat="1" ht="26.25" customHeight="1" x14ac:dyDescent="0.3">
      <c r="A338" s="35" t="s">
        <v>489</v>
      </c>
      <c r="B338" s="35" t="s">
        <v>488</v>
      </c>
      <c r="C338" s="24">
        <v>373285</v>
      </c>
      <c r="D338" s="24">
        <v>1599091</v>
      </c>
      <c r="E338" s="24"/>
      <c r="F338" s="24">
        <v>1599091</v>
      </c>
      <c r="G338" s="24">
        <v>1486582</v>
      </c>
      <c r="H338" s="24">
        <f t="shared" si="21"/>
        <v>112509</v>
      </c>
      <c r="I338" s="24">
        <v>5</v>
      </c>
      <c r="J338" s="96">
        <v>0.45100000000000001</v>
      </c>
      <c r="K338" s="24">
        <v>12</v>
      </c>
      <c r="L338" s="24">
        <f t="shared" si="22"/>
        <v>111509</v>
      </c>
      <c r="M338" s="24">
        <f t="shared" si="23"/>
        <v>1598091</v>
      </c>
      <c r="N338" s="24">
        <f t="shared" si="24"/>
        <v>1000</v>
      </c>
      <c r="O338" s="36" t="s">
        <v>26</v>
      </c>
    </row>
    <row r="339" spans="1:15" s="97" customFormat="1" ht="26.25" customHeight="1" x14ac:dyDescent="0.3">
      <c r="A339" s="35" t="s">
        <v>490</v>
      </c>
      <c r="B339" s="35" t="s">
        <v>488</v>
      </c>
      <c r="C339" s="24">
        <v>714312</v>
      </c>
      <c r="D339" s="24">
        <v>3060000</v>
      </c>
      <c r="E339" s="24"/>
      <c r="F339" s="24">
        <v>3060000</v>
      </c>
      <c r="G339" s="24">
        <v>2844706</v>
      </c>
      <c r="H339" s="24">
        <f t="shared" si="21"/>
        <v>215294</v>
      </c>
      <c r="I339" s="24">
        <v>5</v>
      </c>
      <c r="J339" s="96">
        <v>0.45100000000000001</v>
      </c>
      <c r="K339" s="24">
        <v>12</v>
      </c>
      <c r="L339" s="24">
        <f t="shared" si="22"/>
        <v>214294</v>
      </c>
      <c r="M339" s="24">
        <f t="shared" si="23"/>
        <v>3059000</v>
      </c>
      <c r="N339" s="24">
        <f t="shared" si="24"/>
        <v>1000</v>
      </c>
      <c r="O339" s="36" t="s">
        <v>26</v>
      </c>
    </row>
    <row r="340" spans="1:15" s="97" customFormat="1" ht="26.25" customHeight="1" x14ac:dyDescent="0.3">
      <c r="A340" s="35" t="s">
        <v>446</v>
      </c>
      <c r="B340" s="35" t="s">
        <v>491</v>
      </c>
      <c r="C340" s="24">
        <v>682437</v>
      </c>
      <c r="D340" s="24">
        <v>3860000</v>
      </c>
      <c r="E340" s="24"/>
      <c r="F340" s="24">
        <v>3860000</v>
      </c>
      <c r="G340" s="24">
        <v>3654313</v>
      </c>
      <c r="H340" s="24">
        <f t="shared" si="21"/>
        <v>205687</v>
      </c>
      <c r="I340" s="24">
        <v>5</v>
      </c>
      <c r="J340" s="96">
        <v>0.45100000000000001</v>
      </c>
      <c r="K340" s="24">
        <v>12</v>
      </c>
      <c r="L340" s="24">
        <f t="shared" si="22"/>
        <v>204687</v>
      </c>
      <c r="M340" s="24">
        <f t="shared" si="23"/>
        <v>3859000</v>
      </c>
      <c r="N340" s="24">
        <f t="shared" si="24"/>
        <v>1000</v>
      </c>
      <c r="O340" s="36" t="s">
        <v>26</v>
      </c>
    </row>
    <row r="341" spans="1:15" s="97" customFormat="1" ht="26.25" customHeight="1" x14ac:dyDescent="0.3">
      <c r="A341" s="35" t="s">
        <v>492</v>
      </c>
      <c r="B341" s="35" t="s">
        <v>493</v>
      </c>
      <c r="C341" s="24">
        <v>408478</v>
      </c>
      <c r="D341" s="24">
        <v>2048000</v>
      </c>
      <c r="E341" s="24"/>
      <c r="F341" s="24">
        <v>2048000</v>
      </c>
      <c r="G341" s="24">
        <v>1924884</v>
      </c>
      <c r="H341" s="24">
        <f t="shared" si="21"/>
        <v>123116</v>
      </c>
      <c r="I341" s="24">
        <v>5</v>
      </c>
      <c r="J341" s="96">
        <v>0.45100000000000001</v>
      </c>
      <c r="K341" s="24">
        <v>12</v>
      </c>
      <c r="L341" s="24">
        <f t="shared" si="22"/>
        <v>122116</v>
      </c>
      <c r="M341" s="24">
        <f t="shared" si="23"/>
        <v>2047000</v>
      </c>
      <c r="N341" s="24">
        <f t="shared" si="24"/>
        <v>1000</v>
      </c>
      <c r="O341" s="36" t="s">
        <v>26</v>
      </c>
    </row>
    <row r="342" spans="1:15" s="97" customFormat="1" ht="26.25" customHeight="1" x14ac:dyDescent="0.3">
      <c r="A342" s="35" t="s">
        <v>494</v>
      </c>
      <c r="B342" s="35" t="s">
        <v>495</v>
      </c>
      <c r="C342" s="24">
        <v>5175735</v>
      </c>
      <c r="D342" s="24">
        <v>16072000</v>
      </c>
      <c r="E342" s="24"/>
      <c r="F342" s="24">
        <v>16072000</v>
      </c>
      <c r="G342" s="24">
        <v>14512028</v>
      </c>
      <c r="H342" s="24">
        <f t="shared" si="21"/>
        <v>1559972</v>
      </c>
      <c r="I342" s="24">
        <v>5</v>
      </c>
      <c r="J342" s="96">
        <v>0.45100000000000001</v>
      </c>
      <c r="K342" s="24">
        <v>12</v>
      </c>
      <c r="L342" s="24">
        <f>ROUND(H342*J342*K342/12,0)</f>
        <v>703547</v>
      </c>
      <c r="M342" s="24">
        <f t="shared" si="23"/>
        <v>15215575</v>
      </c>
      <c r="N342" s="24">
        <f t="shared" si="24"/>
        <v>856425</v>
      </c>
      <c r="O342" s="36" t="s">
        <v>26</v>
      </c>
    </row>
    <row r="343" spans="1:15" s="97" customFormat="1" ht="26.25" customHeight="1" x14ac:dyDescent="0.3">
      <c r="A343" s="35" t="s">
        <v>496</v>
      </c>
      <c r="B343" s="35" t="s">
        <v>497</v>
      </c>
      <c r="C343" s="24">
        <v>479735</v>
      </c>
      <c r="D343" s="24">
        <v>1400000</v>
      </c>
      <c r="E343" s="24"/>
      <c r="F343" s="24">
        <v>1400000</v>
      </c>
      <c r="G343" s="24">
        <v>1255407</v>
      </c>
      <c r="H343" s="24">
        <f t="shared" si="21"/>
        <v>144593</v>
      </c>
      <c r="I343" s="24">
        <v>5</v>
      </c>
      <c r="J343" s="96">
        <v>0.45100000000000001</v>
      </c>
      <c r="K343" s="24">
        <v>12</v>
      </c>
      <c r="L343" s="24">
        <f t="shared" ref="L343:L370" si="25">ROUND(H343*J343*K343/12,0)</f>
        <v>65211</v>
      </c>
      <c r="M343" s="24">
        <f t="shared" si="23"/>
        <v>1320618</v>
      </c>
      <c r="N343" s="24">
        <f t="shared" si="24"/>
        <v>79382</v>
      </c>
      <c r="O343" s="36" t="s">
        <v>26</v>
      </c>
    </row>
    <row r="344" spans="1:15" s="97" customFormat="1" ht="26.25" customHeight="1" x14ac:dyDescent="0.3">
      <c r="A344" s="35" t="s">
        <v>498</v>
      </c>
      <c r="B344" s="35" t="s">
        <v>499</v>
      </c>
      <c r="C344" s="24">
        <v>801842</v>
      </c>
      <c r="D344" s="24">
        <v>2340000</v>
      </c>
      <c r="E344" s="24"/>
      <c r="F344" s="24">
        <v>2340000</v>
      </c>
      <c r="G344" s="24">
        <v>2098324</v>
      </c>
      <c r="H344" s="24">
        <f t="shared" si="21"/>
        <v>241676</v>
      </c>
      <c r="I344" s="24">
        <v>5</v>
      </c>
      <c r="J344" s="96">
        <v>0.45100000000000001</v>
      </c>
      <c r="K344" s="24">
        <v>12</v>
      </c>
      <c r="L344" s="24">
        <f t="shared" si="25"/>
        <v>108996</v>
      </c>
      <c r="M344" s="24">
        <f t="shared" si="23"/>
        <v>2207320</v>
      </c>
      <c r="N344" s="24">
        <f t="shared" si="24"/>
        <v>132680</v>
      </c>
      <c r="O344" s="36" t="s">
        <v>26</v>
      </c>
    </row>
    <row r="345" spans="1:15" s="97" customFormat="1" ht="26.25" customHeight="1" x14ac:dyDescent="0.3">
      <c r="A345" s="35" t="s">
        <v>500</v>
      </c>
      <c r="B345" s="35" t="s">
        <v>501</v>
      </c>
      <c r="C345" s="24">
        <v>610346</v>
      </c>
      <c r="D345" s="24">
        <v>1680000</v>
      </c>
      <c r="E345" s="24"/>
      <c r="F345" s="24">
        <v>1680000</v>
      </c>
      <c r="G345" s="24">
        <v>1496041</v>
      </c>
      <c r="H345" s="24">
        <f t="shared" si="21"/>
        <v>183959</v>
      </c>
      <c r="I345" s="24">
        <v>5</v>
      </c>
      <c r="J345" s="96">
        <v>0.45100000000000001</v>
      </c>
      <c r="K345" s="24">
        <v>12</v>
      </c>
      <c r="L345" s="24">
        <f t="shared" si="25"/>
        <v>82966</v>
      </c>
      <c r="M345" s="24">
        <f t="shared" si="23"/>
        <v>1579007</v>
      </c>
      <c r="N345" s="24">
        <f t="shared" si="24"/>
        <v>100993</v>
      </c>
      <c r="O345" s="36" t="s">
        <v>26</v>
      </c>
    </row>
    <row r="346" spans="1:15" s="97" customFormat="1" ht="26.25" customHeight="1" x14ac:dyDescent="0.3">
      <c r="A346" s="35" t="s">
        <v>502</v>
      </c>
      <c r="B346" s="35" t="s">
        <v>503</v>
      </c>
      <c r="C346" s="24">
        <v>786298</v>
      </c>
      <c r="D346" s="24">
        <v>2048000</v>
      </c>
      <c r="E346" s="24"/>
      <c r="F346" s="24">
        <v>2048000</v>
      </c>
      <c r="G346" s="24">
        <v>1811009</v>
      </c>
      <c r="H346" s="24">
        <f t="shared" si="21"/>
        <v>236991</v>
      </c>
      <c r="I346" s="24">
        <v>5</v>
      </c>
      <c r="J346" s="96">
        <v>0.45100000000000001</v>
      </c>
      <c r="K346" s="24">
        <v>12</v>
      </c>
      <c r="L346" s="24">
        <f t="shared" si="25"/>
        <v>106883</v>
      </c>
      <c r="M346" s="24">
        <f t="shared" si="23"/>
        <v>1917892</v>
      </c>
      <c r="N346" s="24">
        <f t="shared" si="24"/>
        <v>130108</v>
      </c>
      <c r="O346" s="36" t="s">
        <v>26</v>
      </c>
    </row>
    <row r="347" spans="1:15" s="97" customFormat="1" ht="26.25" customHeight="1" x14ac:dyDescent="0.3">
      <c r="A347" s="35" t="s">
        <v>504</v>
      </c>
      <c r="B347" s="35" t="s">
        <v>505</v>
      </c>
      <c r="C347" s="24">
        <v>537508</v>
      </c>
      <c r="D347" s="24">
        <v>1400000</v>
      </c>
      <c r="E347" s="24"/>
      <c r="F347" s="24">
        <v>1400000</v>
      </c>
      <c r="G347" s="24">
        <v>1237994</v>
      </c>
      <c r="H347" s="24">
        <f t="shared" si="21"/>
        <v>162006</v>
      </c>
      <c r="I347" s="24">
        <v>5</v>
      </c>
      <c r="J347" s="96">
        <v>0.45100000000000001</v>
      </c>
      <c r="K347" s="24">
        <v>12</v>
      </c>
      <c r="L347" s="24">
        <f t="shared" si="25"/>
        <v>73065</v>
      </c>
      <c r="M347" s="24">
        <f t="shared" si="23"/>
        <v>1311059</v>
      </c>
      <c r="N347" s="24">
        <f t="shared" si="24"/>
        <v>88941</v>
      </c>
      <c r="O347" s="36" t="s">
        <v>26</v>
      </c>
    </row>
    <row r="348" spans="1:15" s="97" customFormat="1" ht="26.25" customHeight="1" x14ac:dyDescent="0.3">
      <c r="A348" s="35" t="s">
        <v>506</v>
      </c>
      <c r="B348" s="35" t="s">
        <v>507</v>
      </c>
      <c r="C348" s="24">
        <v>65269</v>
      </c>
      <c r="D348" s="24">
        <v>170000</v>
      </c>
      <c r="E348" s="24"/>
      <c r="F348" s="24">
        <v>170000</v>
      </c>
      <c r="G348" s="24">
        <v>150328</v>
      </c>
      <c r="H348" s="24">
        <f t="shared" si="21"/>
        <v>19672</v>
      </c>
      <c r="I348" s="24">
        <v>5</v>
      </c>
      <c r="J348" s="96">
        <v>0.45100000000000001</v>
      </c>
      <c r="K348" s="24">
        <v>12</v>
      </c>
      <c r="L348" s="24">
        <f t="shared" si="25"/>
        <v>8872</v>
      </c>
      <c r="M348" s="24">
        <f t="shared" si="23"/>
        <v>159200</v>
      </c>
      <c r="N348" s="24">
        <f t="shared" si="24"/>
        <v>10800</v>
      </c>
      <c r="O348" s="36" t="s">
        <v>26</v>
      </c>
    </row>
    <row r="349" spans="1:15" s="97" customFormat="1" ht="26.25" customHeight="1" x14ac:dyDescent="0.3">
      <c r="A349" s="35" t="s">
        <v>508</v>
      </c>
      <c r="B349" s="35" t="s">
        <v>509</v>
      </c>
      <c r="C349" s="24">
        <v>154546</v>
      </c>
      <c r="D349" s="24">
        <v>382000</v>
      </c>
      <c r="E349" s="24"/>
      <c r="F349" s="24">
        <v>382000</v>
      </c>
      <c r="G349" s="24">
        <v>335419</v>
      </c>
      <c r="H349" s="24">
        <f t="shared" si="21"/>
        <v>46581</v>
      </c>
      <c r="I349" s="24">
        <v>5</v>
      </c>
      <c r="J349" s="96">
        <v>0.45100000000000001</v>
      </c>
      <c r="K349" s="24">
        <v>12</v>
      </c>
      <c r="L349" s="24">
        <f t="shared" si="25"/>
        <v>21008</v>
      </c>
      <c r="M349" s="24">
        <f t="shared" si="23"/>
        <v>356427</v>
      </c>
      <c r="N349" s="24">
        <f t="shared" si="24"/>
        <v>25573</v>
      </c>
      <c r="O349" s="36" t="s">
        <v>26</v>
      </c>
    </row>
    <row r="350" spans="1:15" s="97" customFormat="1" ht="26.25" customHeight="1" x14ac:dyDescent="0.3">
      <c r="A350" s="35" t="s">
        <v>510</v>
      </c>
      <c r="B350" s="35" t="s">
        <v>511</v>
      </c>
      <c r="C350" s="24">
        <v>256901</v>
      </c>
      <c r="D350" s="24">
        <v>635000</v>
      </c>
      <c r="E350" s="24"/>
      <c r="F350" s="24">
        <v>635000</v>
      </c>
      <c r="G350" s="24">
        <v>557569</v>
      </c>
      <c r="H350" s="24">
        <f t="shared" si="21"/>
        <v>77431</v>
      </c>
      <c r="I350" s="24">
        <v>5</v>
      </c>
      <c r="J350" s="96">
        <v>0.45100000000000001</v>
      </c>
      <c r="K350" s="24">
        <v>12</v>
      </c>
      <c r="L350" s="24">
        <f t="shared" si="25"/>
        <v>34921</v>
      </c>
      <c r="M350" s="24">
        <f t="shared" si="23"/>
        <v>592490</v>
      </c>
      <c r="N350" s="24">
        <f t="shared" si="24"/>
        <v>42510</v>
      </c>
      <c r="O350" s="36" t="s">
        <v>26</v>
      </c>
    </row>
    <row r="351" spans="1:15" s="97" customFormat="1" ht="26.25" customHeight="1" x14ac:dyDescent="0.3">
      <c r="A351" s="35" t="s">
        <v>512</v>
      </c>
      <c r="B351" s="35" t="s">
        <v>513</v>
      </c>
      <c r="C351" s="24">
        <v>123578</v>
      </c>
      <c r="D351" s="24">
        <v>305455</v>
      </c>
      <c r="E351" s="24"/>
      <c r="F351" s="24">
        <v>305455</v>
      </c>
      <c r="G351" s="24">
        <v>268208</v>
      </c>
      <c r="H351" s="24">
        <f t="shared" si="21"/>
        <v>37247</v>
      </c>
      <c r="I351" s="24">
        <v>5</v>
      </c>
      <c r="J351" s="96">
        <v>0.45100000000000001</v>
      </c>
      <c r="K351" s="24">
        <v>12</v>
      </c>
      <c r="L351" s="24">
        <f t="shared" si="25"/>
        <v>16798</v>
      </c>
      <c r="M351" s="24">
        <f t="shared" si="23"/>
        <v>285006</v>
      </c>
      <c r="N351" s="24">
        <f t="shared" si="24"/>
        <v>20449</v>
      </c>
      <c r="O351" s="36" t="s">
        <v>26</v>
      </c>
    </row>
    <row r="352" spans="1:15" s="97" customFormat="1" ht="26.25" customHeight="1" x14ac:dyDescent="0.3">
      <c r="A352" s="35" t="s">
        <v>514</v>
      </c>
      <c r="B352" s="35" t="s">
        <v>515</v>
      </c>
      <c r="C352" s="24">
        <v>2636244</v>
      </c>
      <c r="D352" s="24">
        <v>6200000</v>
      </c>
      <c r="E352" s="24"/>
      <c r="F352" s="24">
        <v>6200000</v>
      </c>
      <c r="G352" s="24">
        <v>5405433</v>
      </c>
      <c r="H352" s="24">
        <f t="shared" si="21"/>
        <v>794567</v>
      </c>
      <c r="I352" s="24">
        <v>5</v>
      </c>
      <c r="J352" s="96">
        <v>0.45100000000000001</v>
      </c>
      <c r="K352" s="24">
        <v>12</v>
      </c>
      <c r="L352" s="24">
        <f t="shared" si="25"/>
        <v>358350</v>
      </c>
      <c r="M352" s="24">
        <f t="shared" si="23"/>
        <v>5763783</v>
      </c>
      <c r="N352" s="24">
        <f t="shared" si="24"/>
        <v>436217</v>
      </c>
      <c r="O352" s="36" t="s">
        <v>26</v>
      </c>
    </row>
    <row r="353" spans="1:15" s="97" customFormat="1" ht="26.25" customHeight="1" x14ac:dyDescent="0.3">
      <c r="A353" s="35" t="s">
        <v>516</v>
      </c>
      <c r="B353" s="35" t="s">
        <v>517</v>
      </c>
      <c r="C353" s="24">
        <v>116617</v>
      </c>
      <c r="D353" s="24">
        <v>250000</v>
      </c>
      <c r="E353" s="24"/>
      <c r="F353" s="24">
        <v>250000</v>
      </c>
      <c r="G353" s="24">
        <v>214851</v>
      </c>
      <c r="H353" s="24">
        <f t="shared" si="21"/>
        <v>35149</v>
      </c>
      <c r="I353" s="24">
        <v>5</v>
      </c>
      <c r="J353" s="96">
        <v>0.45100000000000001</v>
      </c>
      <c r="K353" s="24">
        <v>12</v>
      </c>
      <c r="L353" s="24">
        <f t="shared" si="25"/>
        <v>15852</v>
      </c>
      <c r="M353" s="24">
        <f t="shared" si="23"/>
        <v>230703</v>
      </c>
      <c r="N353" s="24">
        <f t="shared" si="24"/>
        <v>19297</v>
      </c>
      <c r="O353" s="36" t="s">
        <v>26</v>
      </c>
    </row>
    <row r="354" spans="1:15" s="97" customFormat="1" ht="26.25" customHeight="1" x14ac:dyDescent="0.3">
      <c r="A354" s="35" t="s">
        <v>518</v>
      </c>
      <c r="B354" s="35" t="s">
        <v>519</v>
      </c>
      <c r="C354" s="24">
        <v>555295</v>
      </c>
      <c r="D354" s="24">
        <v>1140000</v>
      </c>
      <c r="E354" s="24"/>
      <c r="F354" s="24">
        <v>1140000</v>
      </c>
      <c r="G354" s="24">
        <v>972634</v>
      </c>
      <c r="H354" s="24">
        <f t="shared" si="21"/>
        <v>167366</v>
      </c>
      <c r="I354" s="24">
        <v>5</v>
      </c>
      <c r="J354" s="96">
        <v>0.45100000000000001</v>
      </c>
      <c r="K354" s="24">
        <v>12</v>
      </c>
      <c r="L354" s="24">
        <f t="shared" si="25"/>
        <v>75482</v>
      </c>
      <c r="M354" s="24">
        <f t="shared" si="23"/>
        <v>1048116</v>
      </c>
      <c r="N354" s="24">
        <f t="shared" si="24"/>
        <v>91884</v>
      </c>
      <c r="O354" s="36" t="s">
        <v>26</v>
      </c>
    </row>
    <row r="355" spans="1:15" s="97" customFormat="1" ht="26.25" customHeight="1" x14ac:dyDescent="0.3">
      <c r="A355" s="35" t="s">
        <v>520</v>
      </c>
      <c r="B355" s="35" t="s">
        <v>521</v>
      </c>
      <c r="C355" s="24">
        <v>1636657</v>
      </c>
      <c r="D355" s="24">
        <v>3360000</v>
      </c>
      <c r="E355" s="24"/>
      <c r="F355" s="24">
        <v>3360000</v>
      </c>
      <c r="G355" s="24">
        <v>2866710</v>
      </c>
      <c r="H355" s="24">
        <f t="shared" si="21"/>
        <v>493290</v>
      </c>
      <c r="I355" s="24">
        <v>5</v>
      </c>
      <c r="J355" s="96">
        <v>0.45100000000000001</v>
      </c>
      <c r="K355" s="24">
        <v>12</v>
      </c>
      <c r="L355" s="24">
        <f t="shared" si="25"/>
        <v>222474</v>
      </c>
      <c r="M355" s="24">
        <f t="shared" si="23"/>
        <v>3089184</v>
      </c>
      <c r="N355" s="24">
        <f t="shared" si="24"/>
        <v>270816</v>
      </c>
      <c r="O355" s="36" t="s">
        <v>26</v>
      </c>
    </row>
    <row r="356" spans="1:15" s="97" customFormat="1" ht="26.25" customHeight="1" x14ac:dyDescent="0.3">
      <c r="A356" s="35" t="s">
        <v>522</v>
      </c>
      <c r="B356" s="35" t="s">
        <v>523</v>
      </c>
      <c r="C356" s="24">
        <v>67468040</v>
      </c>
      <c r="D356" s="24">
        <v>138509555</v>
      </c>
      <c r="E356" s="24"/>
      <c r="F356" s="24">
        <v>138509555</v>
      </c>
      <c r="G356" s="24">
        <v>118174620</v>
      </c>
      <c r="H356" s="24">
        <f t="shared" si="21"/>
        <v>20334935</v>
      </c>
      <c r="I356" s="24">
        <v>5</v>
      </c>
      <c r="J356" s="96">
        <v>0.45100000000000001</v>
      </c>
      <c r="K356" s="24">
        <v>12</v>
      </c>
      <c r="L356" s="24">
        <f t="shared" si="25"/>
        <v>9171056</v>
      </c>
      <c r="M356" s="24">
        <f t="shared" si="23"/>
        <v>127345676</v>
      </c>
      <c r="N356" s="24">
        <f t="shared" si="24"/>
        <v>11163879</v>
      </c>
      <c r="O356" s="36" t="s">
        <v>26</v>
      </c>
    </row>
    <row r="357" spans="1:15" s="97" customFormat="1" ht="26.25" customHeight="1" x14ac:dyDescent="0.3">
      <c r="A357" s="35" t="s">
        <v>524</v>
      </c>
      <c r="B357" s="35" t="s">
        <v>525</v>
      </c>
      <c r="C357" s="24">
        <v>26790514</v>
      </c>
      <c r="D357" s="24">
        <v>55000000</v>
      </c>
      <c r="E357" s="24"/>
      <c r="F357" s="24">
        <v>55000000</v>
      </c>
      <c r="G357" s="24">
        <v>46925312</v>
      </c>
      <c r="H357" s="24">
        <f t="shared" si="21"/>
        <v>8074688</v>
      </c>
      <c r="I357" s="24">
        <v>5</v>
      </c>
      <c r="J357" s="96">
        <v>0.45100000000000001</v>
      </c>
      <c r="K357" s="24">
        <v>12</v>
      </c>
      <c r="L357" s="24">
        <f t="shared" si="25"/>
        <v>3641684</v>
      </c>
      <c r="M357" s="24">
        <f t="shared" si="23"/>
        <v>50566996</v>
      </c>
      <c r="N357" s="24">
        <f t="shared" si="24"/>
        <v>4433004</v>
      </c>
      <c r="O357" s="36" t="s">
        <v>26</v>
      </c>
    </row>
    <row r="358" spans="1:15" s="97" customFormat="1" ht="26.25" customHeight="1" x14ac:dyDescent="0.3">
      <c r="A358" s="35" t="s">
        <v>526</v>
      </c>
      <c r="B358" s="35" t="s">
        <v>527</v>
      </c>
      <c r="C358" s="24">
        <v>212326</v>
      </c>
      <c r="D358" s="24">
        <v>418182</v>
      </c>
      <c r="E358" s="24"/>
      <c r="F358" s="24">
        <v>418182</v>
      </c>
      <c r="G358" s="24">
        <v>354186</v>
      </c>
      <c r="H358" s="24">
        <f t="shared" si="21"/>
        <v>63996</v>
      </c>
      <c r="I358" s="24">
        <v>5</v>
      </c>
      <c r="J358" s="96">
        <v>0.45100000000000001</v>
      </c>
      <c r="K358" s="24">
        <v>12</v>
      </c>
      <c r="L358" s="24">
        <f t="shared" si="25"/>
        <v>28862</v>
      </c>
      <c r="M358" s="24">
        <f t="shared" si="23"/>
        <v>383048</v>
      </c>
      <c r="N358" s="24">
        <f t="shared" si="24"/>
        <v>35134</v>
      </c>
      <c r="O358" s="36" t="s">
        <v>26</v>
      </c>
    </row>
    <row r="359" spans="1:15" s="97" customFormat="1" ht="26.25" customHeight="1" x14ac:dyDescent="0.3">
      <c r="A359" s="35" t="s">
        <v>528</v>
      </c>
      <c r="B359" s="35" t="s">
        <v>529</v>
      </c>
      <c r="C359" s="24">
        <v>1015468</v>
      </c>
      <c r="D359" s="24">
        <v>2000000</v>
      </c>
      <c r="E359" s="24"/>
      <c r="F359" s="24">
        <v>2000000</v>
      </c>
      <c r="G359" s="24">
        <v>1693937</v>
      </c>
      <c r="H359" s="24">
        <f t="shared" si="21"/>
        <v>306063</v>
      </c>
      <c r="I359" s="24">
        <v>5</v>
      </c>
      <c r="J359" s="96">
        <v>0.45100000000000001</v>
      </c>
      <c r="K359" s="24">
        <v>12</v>
      </c>
      <c r="L359" s="24">
        <f t="shared" si="25"/>
        <v>138034</v>
      </c>
      <c r="M359" s="24">
        <f t="shared" si="23"/>
        <v>1831971</v>
      </c>
      <c r="N359" s="24">
        <f t="shared" si="24"/>
        <v>168029</v>
      </c>
      <c r="O359" s="36" t="s">
        <v>26</v>
      </c>
    </row>
    <row r="360" spans="1:15" s="97" customFormat="1" ht="26.25" customHeight="1" x14ac:dyDescent="0.3">
      <c r="A360" s="35" t="s">
        <v>530</v>
      </c>
      <c r="B360" s="35" t="s">
        <v>531</v>
      </c>
      <c r="C360" s="24">
        <v>350337</v>
      </c>
      <c r="D360" s="24">
        <v>690000</v>
      </c>
      <c r="E360" s="24"/>
      <c r="F360" s="24">
        <v>690000</v>
      </c>
      <c r="G360" s="24">
        <v>584408</v>
      </c>
      <c r="H360" s="24">
        <f t="shared" si="21"/>
        <v>105592</v>
      </c>
      <c r="I360" s="24">
        <v>5</v>
      </c>
      <c r="J360" s="96">
        <v>0.45100000000000001</v>
      </c>
      <c r="K360" s="24">
        <v>12</v>
      </c>
      <c r="L360" s="24">
        <f t="shared" si="25"/>
        <v>47622</v>
      </c>
      <c r="M360" s="24">
        <f t="shared" si="23"/>
        <v>632030</v>
      </c>
      <c r="N360" s="24">
        <f t="shared" si="24"/>
        <v>57970</v>
      </c>
      <c r="O360" s="36" t="s">
        <v>26</v>
      </c>
    </row>
    <row r="361" spans="1:15" s="97" customFormat="1" ht="26.25" customHeight="1" x14ac:dyDescent="0.3">
      <c r="A361" s="35" t="s">
        <v>532</v>
      </c>
      <c r="B361" s="35" t="s">
        <v>533</v>
      </c>
      <c r="C361" s="24">
        <v>433261</v>
      </c>
      <c r="D361" s="24">
        <v>820000</v>
      </c>
      <c r="E361" s="24"/>
      <c r="F361" s="24">
        <v>820000</v>
      </c>
      <c r="G361" s="24">
        <v>689414</v>
      </c>
      <c r="H361" s="24">
        <f t="shared" si="21"/>
        <v>130586</v>
      </c>
      <c r="I361" s="24">
        <v>5</v>
      </c>
      <c r="J361" s="96">
        <v>0.45100000000000001</v>
      </c>
      <c r="K361" s="24">
        <v>12</v>
      </c>
      <c r="L361" s="24">
        <f t="shared" si="25"/>
        <v>58894</v>
      </c>
      <c r="M361" s="24">
        <f t="shared" si="23"/>
        <v>748308</v>
      </c>
      <c r="N361" s="24">
        <f t="shared" si="24"/>
        <v>71692</v>
      </c>
      <c r="O361" s="36" t="s">
        <v>26</v>
      </c>
    </row>
    <row r="362" spans="1:15" s="97" customFormat="1" ht="26.25" customHeight="1" x14ac:dyDescent="0.3">
      <c r="A362" s="35" t="s">
        <v>534</v>
      </c>
      <c r="B362" s="35" t="s">
        <v>535</v>
      </c>
      <c r="C362" s="24">
        <v>887657</v>
      </c>
      <c r="D362" s="24">
        <v>1680000</v>
      </c>
      <c r="E362" s="24"/>
      <c r="F362" s="24">
        <v>1680000</v>
      </c>
      <c r="G362" s="24">
        <v>1412459</v>
      </c>
      <c r="H362" s="24">
        <f t="shared" si="21"/>
        <v>267541</v>
      </c>
      <c r="I362" s="24">
        <v>5</v>
      </c>
      <c r="J362" s="96">
        <v>0.45100000000000001</v>
      </c>
      <c r="K362" s="24">
        <v>12</v>
      </c>
      <c r="L362" s="24">
        <f t="shared" si="25"/>
        <v>120661</v>
      </c>
      <c r="M362" s="24">
        <f t="shared" si="23"/>
        <v>1533120</v>
      </c>
      <c r="N362" s="24">
        <f t="shared" si="24"/>
        <v>146880</v>
      </c>
      <c r="O362" s="36" t="s">
        <v>26</v>
      </c>
    </row>
    <row r="363" spans="1:15" s="97" customFormat="1" ht="26.25" customHeight="1" x14ac:dyDescent="0.3">
      <c r="A363" s="35" t="s">
        <v>536</v>
      </c>
      <c r="B363" s="35" t="s">
        <v>537</v>
      </c>
      <c r="C363" s="24">
        <v>9270436</v>
      </c>
      <c r="D363" s="24">
        <v>17545455</v>
      </c>
      <c r="E363" s="24"/>
      <c r="F363" s="24">
        <v>17545455</v>
      </c>
      <c r="G363" s="24">
        <v>14751336</v>
      </c>
      <c r="H363" s="24">
        <f t="shared" si="21"/>
        <v>2794119</v>
      </c>
      <c r="I363" s="24">
        <v>5</v>
      </c>
      <c r="J363" s="96">
        <v>0.45100000000000001</v>
      </c>
      <c r="K363" s="24">
        <v>12</v>
      </c>
      <c r="L363" s="24">
        <f t="shared" si="25"/>
        <v>1260148</v>
      </c>
      <c r="M363" s="24">
        <f t="shared" si="23"/>
        <v>16011484</v>
      </c>
      <c r="N363" s="24">
        <f t="shared" si="24"/>
        <v>1533971</v>
      </c>
      <c r="O363" s="36" t="s">
        <v>26</v>
      </c>
    </row>
    <row r="364" spans="1:15" s="97" customFormat="1" ht="26.25" customHeight="1" x14ac:dyDescent="0.3">
      <c r="A364" s="35" t="s">
        <v>538</v>
      </c>
      <c r="B364" s="35" t="s">
        <v>539</v>
      </c>
      <c r="C364" s="24">
        <v>433705</v>
      </c>
      <c r="D364" s="24">
        <v>1020000</v>
      </c>
      <c r="E364" s="24"/>
      <c r="F364" s="24">
        <v>1020000</v>
      </c>
      <c r="G364" s="24">
        <v>889281</v>
      </c>
      <c r="H364" s="24">
        <f t="shared" si="21"/>
        <v>130719</v>
      </c>
      <c r="I364" s="24">
        <v>5</v>
      </c>
      <c r="J364" s="96">
        <v>0.45100000000000001</v>
      </c>
      <c r="K364" s="24">
        <v>12</v>
      </c>
      <c r="L364" s="24">
        <f t="shared" si="25"/>
        <v>58954</v>
      </c>
      <c r="M364" s="24">
        <f t="shared" si="23"/>
        <v>948235</v>
      </c>
      <c r="N364" s="24">
        <f t="shared" si="24"/>
        <v>71765</v>
      </c>
      <c r="O364" s="36" t="s">
        <v>26</v>
      </c>
    </row>
    <row r="365" spans="1:15" s="97" customFormat="1" ht="26.25" customHeight="1" x14ac:dyDescent="0.3">
      <c r="A365" s="35" t="s">
        <v>540</v>
      </c>
      <c r="B365" s="35" t="s">
        <v>541</v>
      </c>
      <c r="C365" s="24">
        <v>268940</v>
      </c>
      <c r="D365" s="24">
        <v>632500</v>
      </c>
      <c r="E365" s="24"/>
      <c r="F365" s="24">
        <v>632500</v>
      </c>
      <c r="G365" s="24">
        <v>551441</v>
      </c>
      <c r="H365" s="24">
        <f t="shared" ref="H365:H370" si="26">F365-G365</f>
        <v>81059</v>
      </c>
      <c r="I365" s="24">
        <v>5</v>
      </c>
      <c r="J365" s="96">
        <v>0.45100000000000001</v>
      </c>
      <c r="K365" s="24">
        <v>12</v>
      </c>
      <c r="L365" s="24">
        <f t="shared" si="25"/>
        <v>36558</v>
      </c>
      <c r="M365" s="24">
        <f t="shared" si="23"/>
        <v>587999</v>
      </c>
      <c r="N365" s="24">
        <f t="shared" si="24"/>
        <v>44501</v>
      </c>
      <c r="O365" s="36" t="s">
        <v>26</v>
      </c>
    </row>
    <row r="366" spans="1:15" s="97" customFormat="1" ht="26.25" customHeight="1" x14ac:dyDescent="0.3">
      <c r="A366" s="35" t="s">
        <v>542</v>
      </c>
      <c r="B366" s="35" t="s">
        <v>541</v>
      </c>
      <c r="C366" s="24">
        <v>1054073</v>
      </c>
      <c r="D366" s="24">
        <v>2479000</v>
      </c>
      <c r="E366" s="24"/>
      <c r="F366" s="24">
        <v>2479000</v>
      </c>
      <c r="G366" s="24">
        <v>2161301</v>
      </c>
      <c r="H366" s="24">
        <f t="shared" si="26"/>
        <v>317699</v>
      </c>
      <c r="I366" s="24">
        <v>5</v>
      </c>
      <c r="J366" s="96">
        <v>0.45100000000000001</v>
      </c>
      <c r="K366" s="24">
        <v>12</v>
      </c>
      <c r="L366" s="24">
        <f t="shared" si="25"/>
        <v>143282</v>
      </c>
      <c r="M366" s="24">
        <f t="shared" si="23"/>
        <v>2304583</v>
      </c>
      <c r="N366" s="24">
        <f t="shared" si="24"/>
        <v>174417</v>
      </c>
      <c r="O366" s="36" t="s">
        <v>26</v>
      </c>
    </row>
    <row r="367" spans="1:15" s="97" customFormat="1" ht="26.25" customHeight="1" x14ac:dyDescent="0.3">
      <c r="A367" s="35" t="s">
        <v>543</v>
      </c>
      <c r="B367" s="35" t="s">
        <v>544</v>
      </c>
      <c r="C367" s="24">
        <v>324854</v>
      </c>
      <c r="D367" s="24">
        <v>764000</v>
      </c>
      <c r="E367" s="24"/>
      <c r="F367" s="24">
        <v>764000</v>
      </c>
      <c r="G367" s="24">
        <v>666089</v>
      </c>
      <c r="H367" s="24">
        <f t="shared" si="26"/>
        <v>97911</v>
      </c>
      <c r="I367" s="24">
        <v>5</v>
      </c>
      <c r="J367" s="96">
        <v>0.45100000000000001</v>
      </c>
      <c r="K367" s="24">
        <v>12</v>
      </c>
      <c r="L367" s="24">
        <f t="shared" si="25"/>
        <v>44158</v>
      </c>
      <c r="M367" s="24">
        <f t="shared" si="23"/>
        <v>710247</v>
      </c>
      <c r="N367" s="24">
        <f t="shared" si="24"/>
        <v>53753</v>
      </c>
      <c r="O367" s="36" t="s">
        <v>26</v>
      </c>
    </row>
    <row r="368" spans="1:15" s="97" customFormat="1" ht="26.25" customHeight="1" x14ac:dyDescent="0.3">
      <c r="A368" s="35" t="s">
        <v>545</v>
      </c>
      <c r="B368" s="35" t="s">
        <v>544</v>
      </c>
      <c r="C368" s="24">
        <v>793000</v>
      </c>
      <c r="D368" s="24">
        <v>1865000</v>
      </c>
      <c r="E368" s="24"/>
      <c r="F368" s="24">
        <v>1865000</v>
      </c>
      <c r="G368" s="24">
        <v>1625988</v>
      </c>
      <c r="H368" s="24">
        <f t="shared" si="26"/>
        <v>239012</v>
      </c>
      <c r="I368" s="24">
        <v>5</v>
      </c>
      <c r="J368" s="96">
        <v>0.45100000000000001</v>
      </c>
      <c r="K368" s="24">
        <v>12</v>
      </c>
      <c r="L368" s="24">
        <f t="shared" si="25"/>
        <v>107794</v>
      </c>
      <c r="M368" s="24">
        <f t="shared" si="23"/>
        <v>1733782</v>
      </c>
      <c r="N368" s="24">
        <f t="shared" si="24"/>
        <v>131218</v>
      </c>
      <c r="O368" s="36" t="s">
        <v>26</v>
      </c>
    </row>
    <row r="369" spans="1:15" s="97" customFormat="1" ht="26.25" customHeight="1" x14ac:dyDescent="0.3">
      <c r="A369" s="35" t="s">
        <v>546</v>
      </c>
      <c r="B369" s="35" t="s">
        <v>547</v>
      </c>
      <c r="C369" s="24">
        <v>2649000</v>
      </c>
      <c r="D369" s="24">
        <v>6230000</v>
      </c>
      <c r="E369" s="24"/>
      <c r="F369" s="24">
        <v>6230000</v>
      </c>
      <c r="G369" s="24">
        <v>5431589</v>
      </c>
      <c r="H369" s="24">
        <f t="shared" si="26"/>
        <v>798411</v>
      </c>
      <c r="I369" s="24">
        <v>5</v>
      </c>
      <c r="J369" s="96">
        <v>0.45100000000000001</v>
      </c>
      <c r="K369" s="24">
        <v>12</v>
      </c>
      <c r="L369" s="24">
        <f t="shared" si="25"/>
        <v>360083</v>
      </c>
      <c r="M369" s="24">
        <f t="shared" si="23"/>
        <v>5791672</v>
      </c>
      <c r="N369" s="24">
        <f t="shared" si="24"/>
        <v>438328</v>
      </c>
      <c r="O369" s="36" t="s">
        <v>26</v>
      </c>
    </row>
    <row r="370" spans="1:15" s="97" customFormat="1" ht="26.25" customHeight="1" x14ac:dyDescent="0.3">
      <c r="A370" s="35" t="s">
        <v>548</v>
      </c>
      <c r="B370" s="35" t="s">
        <v>549</v>
      </c>
      <c r="C370" s="24">
        <v>4889806</v>
      </c>
      <c r="D370" s="24">
        <v>11500000</v>
      </c>
      <c r="E370" s="24"/>
      <c r="F370" s="24">
        <v>11500000</v>
      </c>
      <c r="G370" s="24">
        <v>10026207</v>
      </c>
      <c r="H370" s="24">
        <f t="shared" si="26"/>
        <v>1473793</v>
      </c>
      <c r="I370" s="24">
        <v>5</v>
      </c>
      <c r="J370" s="96">
        <v>0.45100000000000001</v>
      </c>
      <c r="K370" s="24">
        <v>12</v>
      </c>
      <c r="L370" s="24">
        <f t="shared" si="25"/>
        <v>664681</v>
      </c>
      <c r="M370" s="24">
        <f t="shared" si="23"/>
        <v>10690888</v>
      </c>
      <c r="N370" s="24">
        <f t="shared" si="24"/>
        <v>809112</v>
      </c>
      <c r="O370" s="36" t="s">
        <v>26</v>
      </c>
    </row>
    <row r="371" spans="1:15" s="97" customFormat="1" ht="26.25" customHeight="1" x14ac:dyDescent="0.3">
      <c r="A371" s="41" t="s">
        <v>550</v>
      </c>
      <c r="B371" s="42"/>
      <c r="C371" s="105"/>
      <c r="D371" s="32">
        <f>SUM(D53:D370)</f>
        <v>1701896607</v>
      </c>
      <c r="E371" s="32">
        <f>SUM(E53:E370)</f>
        <v>0</v>
      </c>
      <c r="F371" s="32">
        <f>SUM(F53:F370)</f>
        <v>1701896607</v>
      </c>
      <c r="G371" s="32">
        <f>SUM(G53:G370)</f>
        <v>1653112170</v>
      </c>
      <c r="H371" s="32">
        <f>SUM(H53:H370)</f>
        <v>48784437</v>
      </c>
      <c r="I371" s="22"/>
      <c r="J371" s="33"/>
      <c r="K371" s="22"/>
      <c r="L371" s="32">
        <f>SUM(L53:L370)</f>
        <v>26855709</v>
      </c>
      <c r="M371" s="32">
        <f>SUM(M53:M370)</f>
        <v>1679967879</v>
      </c>
      <c r="N371" s="32">
        <f>SUM(N53:N370)</f>
        <v>21928728</v>
      </c>
      <c r="O371" s="34"/>
    </row>
    <row r="372" spans="1:15" s="97" customFormat="1" ht="26.25" customHeight="1" x14ac:dyDescent="0.3">
      <c r="A372" s="29" t="s">
        <v>551</v>
      </c>
      <c r="B372" s="29" t="s">
        <v>552</v>
      </c>
      <c r="C372" s="24">
        <v>437502</v>
      </c>
      <c r="D372" s="24">
        <v>2980000</v>
      </c>
      <c r="E372" s="24"/>
      <c r="F372" s="24">
        <v>2980000</v>
      </c>
      <c r="G372" s="24">
        <v>2979000</v>
      </c>
      <c r="H372" s="24">
        <f>F372-G372</f>
        <v>1000</v>
      </c>
      <c r="I372" s="24">
        <v>5</v>
      </c>
      <c r="J372" s="96">
        <v>0.45100000000000001</v>
      </c>
      <c r="K372" s="24">
        <v>12</v>
      </c>
      <c r="L372" s="24">
        <f>H372-1000</f>
        <v>0</v>
      </c>
      <c r="M372" s="24">
        <f>G372+L372</f>
        <v>2979000</v>
      </c>
      <c r="N372" s="24">
        <f>F372-M372</f>
        <v>1000</v>
      </c>
      <c r="O372" s="30" t="s">
        <v>77</v>
      </c>
    </row>
    <row r="373" spans="1:15" s="97" customFormat="1" ht="26.25" customHeight="1" x14ac:dyDescent="0.3">
      <c r="A373" s="29" t="s">
        <v>553</v>
      </c>
      <c r="B373" s="29" t="s">
        <v>80</v>
      </c>
      <c r="C373" s="24">
        <v>434568</v>
      </c>
      <c r="D373" s="24">
        <v>2310000</v>
      </c>
      <c r="E373" s="24"/>
      <c r="F373" s="24">
        <v>2310000</v>
      </c>
      <c r="G373" s="24">
        <v>2167226</v>
      </c>
      <c r="H373" s="24">
        <f t="shared" ref="H373:H436" si="27">F373-G373</f>
        <v>142774</v>
      </c>
      <c r="I373" s="24">
        <v>5</v>
      </c>
      <c r="J373" s="96">
        <v>0.45100000000000001</v>
      </c>
      <c r="K373" s="24">
        <v>12</v>
      </c>
      <c r="L373" s="24">
        <f t="shared" ref="L373:L436" si="28">H373-1000</f>
        <v>141774</v>
      </c>
      <c r="M373" s="24">
        <f t="shared" ref="M373:M436" si="29">G373+L373</f>
        <v>2309000</v>
      </c>
      <c r="N373" s="24">
        <f t="shared" ref="N373:N436" si="30">F373-M373</f>
        <v>1000</v>
      </c>
      <c r="O373" s="30" t="s">
        <v>77</v>
      </c>
    </row>
    <row r="374" spans="1:15" s="97" customFormat="1" ht="26.25" customHeight="1" x14ac:dyDescent="0.3">
      <c r="A374" s="29" t="s">
        <v>554</v>
      </c>
      <c r="B374" s="29" t="s">
        <v>555</v>
      </c>
      <c r="C374" s="24">
        <v>177513</v>
      </c>
      <c r="D374" s="24">
        <v>890000</v>
      </c>
      <c r="E374" s="24"/>
      <c r="F374" s="24">
        <v>890000</v>
      </c>
      <c r="G374" s="24">
        <v>831679</v>
      </c>
      <c r="H374" s="24">
        <f>F374-G374</f>
        <v>58321</v>
      </c>
      <c r="I374" s="24">
        <v>5</v>
      </c>
      <c r="J374" s="96">
        <v>0.45100000000000001</v>
      </c>
      <c r="K374" s="24">
        <v>12</v>
      </c>
      <c r="L374" s="24">
        <f t="shared" si="28"/>
        <v>57321</v>
      </c>
      <c r="M374" s="24">
        <f t="shared" si="29"/>
        <v>889000</v>
      </c>
      <c r="N374" s="24">
        <f t="shared" si="30"/>
        <v>1000</v>
      </c>
      <c r="O374" s="30" t="s">
        <v>77</v>
      </c>
    </row>
    <row r="375" spans="1:15" s="97" customFormat="1" ht="26.25" customHeight="1" x14ac:dyDescent="0.3">
      <c r="A375" s="29" t="s">
        <v>556</v>
      </c>
      <c r="B375" s="29" t="s">
        <v>555</v>
      </c>
      <c r="C375" s="24">
        <v>45875</v>
      </c>
      <c r="D375" s="24">
        <v>230000</v>
      </c>
      <c r="E375" s="24"/>
      <c r="F375" s="24">
        <v>230000</v>
      </c>
      <c r="G375" s="24">
        <v>214928</v>
      </c>
      <c r="H375" s="24">
        <f t="shared" si="27"/>
        <v>15072</v>
      </c>
      <c r="I375" s="24">
        <v>5</v>
      </c>
      <c r="J375" s="96">
        <v>0.45100000000000001</v>
      </c>
      <c r="K375" s="24">
        <v>12</v>
      </c>
      <c r="L375" s="24">
        <f t="shared" si="28"/>
        <v>14072</v>
      </c>
      <c r="M375" s="24">
        <f t="shared" si="29"/>
        <v>229000</v>
      </c>
      <c r="N375" s="24">
        <f t="shared" si="30"/>
        <v>1000</v>
      </c>
      <c r="O375" s="30" t="s">
        <v>77</v>
      </c>
    </row>
    <row r="376" spans="1:15" s="97" customFormat="1" ht="26.25" customHeight="1" x14ac:dyDescent="0.3">
      <c r="A376" s="29" t="s">
        <v>554</v>
      </c>
      <c r="B376" s="29" t="s">
        <v>555</v>
      </c>
      <c r="C376" s="24">
        <v>177513</v>
      </c>
      <c r="D376" s="24">
        <v>890000</v>
      </c>
      <c r="E376" s="24"/>
      <c r="F376" s="24">
        <v>890000</v>
      </c>
      <c r="G376" s="24">
        <v>831679</v>
      </c>
      <c r="H376" s="24">
        <f t="shared" si="27"/>
        <v>58321</v>
      </c>
      <c r="I376" s="24">
        <v>5</v>
      </c>
      <c r="J376" s="96">
        <v>0.45100000000000001</v>
      </c>
      <c r="K376" s="24">
        <v>12</v>
      </c>
      <c r="L376" s="24">
        <f t="shared" si="28"/>
        <v>57321</v>
      </c>
      <c r="M376" s="24">
        <f t="shared" si="29"/>
        <v>889000</v>
      </c>
      <c r="N376" s="24">
        <f t="shared" si="30"/>
        <v>1000</v>
      </c>
      <c r="O376" s="30" t="s">
        <v>77</v>
      </c>
    </row>
    <row r="377" spans="1:15" s="97" customFormat="1" ht="26.25" customHeight="1" x14ac:dyDescent="0.3">
      <c r="A377" s="29" t="s">
        <v>556</v>
      </c>
      <c r="B377" s="29" t="s">
        <v>555</v>
      </c>
      <c r="C377" s="24">
        <v>45875</v>
      </c>
      <c r="D377" s="24">
        <v>230000</v>
      </c>
      <c r="E377" s="24"/>
      <c r="F377" s="24">
        <v>230000</v>
      </c>
      <c r="G377" s="24">
        <v>214928</v>
      </c>
      <c r="H377" s="24">
        <f t="shared" si="27"/>
        <v>15072</v>
      </c>
      <c r="I377" s="24">
        <v>5</v>
      </c>
      <c r="J377" s="96">
        <v>0.45100000000000001</v>
      </c>
      <c r="K377" s="24">
        <v>12</v>
      </c>
      <c r="L377" s="24">
        <f t="shared" si="28"/>
        <v>14072</v>
      </c>
      <c r="M377" s="24">
        <f t="shared" si="29"/>
        <v>229000</v>
      </c>
      <c r="N377" s="24">
        <f t="shared" si="30"/>
        <v>1000</v>
      </c>
      <c r="O377" s="30" t="s">
        <v>77</v>
      </c>
    </row>
    <row r="378" spans="1:15" s="97" customFormat="1" ht="26.25" customHeight="1" x14ac:dyDescent="0.3">
      <c r="A378" s="29" t="s">
        <v>554</v>
      </c>
      <c r="B378" s="29" t="s">
        <v>555</v>
      </c>
      <c r="C378" s="24">
        <v>177513</v>
      </c>
      <c r="D378" s="24">
        <v>890000</v>
      </c>
      <c r="E378" s="24"/>
      <c r="F378" s="24">
        <v>890000</v>
      </c>
      <c r="G378" s="24">
        <v>831679</v>
      </c>
      <c r="H378" s="24">
        <f t="shared" si="27"/>
        <v>58321</v>
      </c>
      <c r="I378" s="24">
        <v>5</v>
      </c>
      <c r="J378" s="96">
        <v>0.45100000000000001</v>
      </c>
      <c r="K378" s="24">
        <v>12</v>
      </c>
      <c r="L378" s="24">
        <f t="shared" si="28"/>
        <v>57321</v>
      </c>
      <c r="M378" s="24">
        <f t="shared" si="29"/>
        <v>889000</v>
      </c>
      <c r="N378" s="24">
        <f t="shared" si="30"/>
        <v>1000</v>
      </c>
      <c r="O378" s="30" t="s">
        <v>77</v>
      </c>
    </row>
    <row r="379" spans="1:15" s="97" customFormat="1" ht="26.25" customHeight="1" x14ac:dyDescent="0.3">
      <c r="A379" s="29" t="s">
        <v>556</v>
      </c>
      <c r="B379" s="29" t="s">
        <v>555</v>
      </c>
      <c r="C379" s="24">
        <v>45875</v>
      </c>
      <c r="D379" s="24">
        <v>230000</v>
      </c>
      <c r="E379" s="24"/>
      <c r="F379" s="24">
        <v>230000</v>
      </c>
      <c r="G379" s="24">
        <v>214928</v>
      </c>
      <c r="H379" s="24">
        <f t="shared" si="27"/>
        <v>15072</v>
      </c>
      <c r="I379" s="24">
        <v>5</v>
      </c>
      <c r="J379" s="96">
        <v>0.45100000000000001</v>
      </c>
      <c r="K379" s="24">
        <v>12</v>
      </c>
      <c r="L379" s="24">
        <f t="shared" si="28"/>
        <v>14072</v>
      </c>
      <c r="M379" s="24">
        <f t="shared" si="29"/>
        <v>229000</v>
      </c>
      <c r="N379" s="24">
        <f t="shared" si="30"/>
        <v>1000</v>
      </c>
      <c r="O379" s="30" t="s">
        <v>77</v>
      </c>
    </row>
    <row r="380" spans="1:15" s="97" customFormat="1" ht="26.25" customHeight="1" x14ac:dyDescent="0.3">
      <c r="A380" s="29" t="s">
        <v>554</v>
      </c>
      <c r="B380" s="29" t="s">
        <v>555</v>
      </c>
      <c r="C380" s="24">
        <v>177513</v>
      </c>
      <c r="D380" s="24">
        <v>890000</v>
      </c>
      <c r="E380" s="24"/>
      <c r="F380" s="24">
        <v>890000</v>
      </c>
      <c r="G380" s="24">
        <v>831679</v>
      </c>
      <c r="H380" s="24">
        <f t="shared" si="27"/>
        <v>58321</v>
      </c>
      <c r="I380" s="24">
        <v>5</v>
      </c>
      <c r="J380" s="96">
        <v>0.45100000000000001</v>
      </c>
      <c r="K380" s="24">
        <v>12</v>
      </c>
      <c r="L380" s="24">
        <f t="shared" si="28"/>
        <v>57321</v>
      </c>
      <c r="M380" s="24">
        <f t="shared" si="29"/>
        <v>889000</v>
      </c>
      <c r="N380" s="24">
        <f t="shared" si="30"/>
        <v>1000</v>
      </c>
      <c r="O380" s="30" t="s">
        <v>77</v>
      </c>
    </row>
    <row r="381" spans="1:15" s="97" customFormat="1" ht="26.25" customHeight="1" x14ac:dyDescent="0.3">
      <c r="A381" s="29" t="s">
        <v>556</v>
      </c>
      <c r="B381" s="29" t="s">
        <v>555</v>
      </c>
      <c r="C381" s="24">
        <v>45875</v>
      </c>
      <c r="D381" s="24">
        <v>230000</v>
      </c>
      <c r="E381" s="24"/>
      <c r="F381" s="24">
        <v>230000</v>
      </c>
      <c r="G381" s="24">
        <v>214928</v>
      </c>
      <c r="H381" s="24">
        <f t="shared" si="27"/>
        <v>15072</v>
      </c>
      <c r="I381" s="24">
        <v>5</v>
      </c>
      <c r="J381" s="96">
        <v>0.45100000000000001</v>
      </c>
      <c r="K381" s="24">
        <v>12</v>
      </c>
      <c r="L381" s="24">
        <f t="shared" si="28"/>
        <v>14072</v>
      </c>
      <c r="M381" s="24">
        <f t="shared" si="29"/>
        <v>229000</v>
      </c>
      <c r="N381" s="24">
        <f t="shared" si="30"/>
        <v>1000</v>
      </c>
      <c r="O381" s="30" t="s">
        <v>77</v>
      </c>
    </row>
    <row r="382" spans="1:15" s="97" customFormat="1" ht="26.25" customHeight="1" x14ac:dyDescent="0.3">
      <c r="A382" s="29" t="s">
        <v>557</v>
      </c>
      <c r="B382" s="29" t="s">
        <v>555</v>
      </c>
      <c r="C382" s="24">
        <v>177513</v>
      </c>
      <c r="D382" s="24">
        <v>890000</v>
      </c>
      <c r="E382" s="24"/>
      <c r="F382" s="24">
        <v>890000</v>
      </c>
      <c r="G382" s="24">
        <v>831679</v>
      </c>
      <c r="H382" s="24">
        <f t="shared" si="27"/>
        <v>58321</v>
      </c>
      <c r="I382" s="24">
        <v>5</v>
      </c>
      <c r="J382" s="96">
        <v>0.45100000000000001</v>
      </c>
      <c r="K382" s="24">
        <v>12</v>
      </c>
      <c r="L382" s="24">
        <f t="shared" si="28"/>
        <v>57321</v>
      </c>
      <c r="M382" s="24">
        <f t="shared" si="29"/>
        <v>889000</v>
      </c>
      <c r="N382" s="24">
        <f t="shared" si="30"/>
        <v>1000</v>
      </c>
      <c r="O382" s="30" t="s">
        <v>77</v>
      </c>
    </row>
    <row r="383" spans="1:15" s="97" customFormat="1" ht="26.25" customHeight="1" x14ac:dyDescent="0.3">
      <c r="A383" s="29" t="s">
        <v>558</v>
      </c>
      <c r="B383" s="29" t="s">
        <v>555</v>
      </c>
      <c r="C383" s="24">
        <v>45875</v>
      </c>
      <c r="D383" s="24">
        <v>230000</v>
      </c>
      <c r="E383" s="24"/>
      <c r="F383" s="24">
        <v>230000</v>
      </c>
      <c r="G383" s="24">
        <v>214928</v>
      </c>
      <c r="H383" s="24">
        <f t="shared" si="27"/>
        <v>15072</v>
      </c>
      <c r="I383" s="24">
        <v>5</v>
      </c>
      <c r="J383" s="96">
        <v>0.45100000000000001</v>
      </c>
      <c r="K383" s="24">
        <v>12</v>
      </c>
      <c r="L383" s="24">
        <f t="shared" si="28"/>
        <v>14072</v>
      </c>
      <c r="M383" s="24">
        <f t="shared" si="29"/>
        <v>229000</v>
      </c>
      <c r="N383" s="24">
        <f t="shared" si="30"/>
        <v>1000</v>
      </c>
      <c r="O383" s="30" t="s">
        <v>77</v>
      </c>
    </row>
    <row r="384" spans="1:15" s="97" customFormat="1" ht="26.25" customHeight="1" x14ac:dyDescent="0.3">
      <c r="A384" s="29" t="s">
        <v>559</v>
      </c>
      <c r="B384" s="29" t="s">
        <v>493</v>
      </c>
      <c r="C384" s="24">
        <v>312941</v>
      </c>
      <c r="D384" s="24">
        <v>1569000</v>
      </c>
      <c r="E384" s="24"/>
      <c r="F384" s="24">
        <v>1569000</v>
      </c>
      <c r="G384" s="24">
        <v>1466185</v>
      </c>
      <c r="H384" s="24">
        <f t="shared" si="27"/>
        <v>102815</v>
      </c>
      <c r="I384" s="24">
        <v>5</v>
      </c>
      <c r="J384" s="96">
        <v>0.45100000000000001</v>
      </c>
      <c r="K384" s="24">
        <v>12</v>
      </c>
      <c r="L384" s="24">
        <f t="shared" si="28"/>
        <v>101815</v>
      </c>
      <c r="M384" s="24">
        <f t="shared" si="29"/>
        <v>1568000</v>
      </c>
      <c r="N384" s="24">
        <f t="shared" si="30"/>
        <v>1000</v>
      </c>
      <c r="O384" s="30" t="s">
        <v>77</v>
      </c>
    </row>
    <row r="385" spans="1:15" s="97" customFormat="1" ht="26.25" customHeight="1" x14ac:dyDescent="0.3">
      <c r="A385" s="29" t="s">
        <v>560</v>
      </c>
      <c r="B385" s="29" t="s">
        <v>80</v>
      </c>
      <c r="C385" s="24">
        <v>62835</v>
      </c>
      <c r="D385" s="24">
        <v>334000</v>
      </c>
      <c r="E385" s="24"/>
      <c r="F385" s="24">
        <v>334000</v>
      </c>
      <c r="G385" s="24">
        <v>313356</v>
      </c>
      <c r="H385" s="24">
        <f t="shared" si="27"/>
        <v>20644</v>
      </c>
      <c r="I385" s="24">
        <v>5</v>
      </c>
      <c r="J385" s="96">
        <v>0.45100000000000001</v>
      </c>
      <c r="K385" s="24">
        <v>12</v>
      </c>
      <c r="L385" s="24">
        <f t="shared" si="28"/>
        <v>19644</v>
      </c>
      <c r="M385" s="24">
        <f t="shared" si="29"/>
        <v>333000</v>
      </c>
      <c r="N385" s="24">
        <f t="shared" si="30"/>
        <v>1000</v>
      </c>
      <c r="O385" s="30" t="s">
        <v>77</v>
      </c>
    </row>
    <row r="386" spans="1:15" s="97" customFormat="1" ht="26.25" customHeight="1" x14ac:dyDescent="0.3">
      <c r="A386" s="29" t="s">
        <v>561</v>
      </c>
      <c r="B386" s="29" t="s">
        <v>562</v>
      </c>
      <c r="C386" s="24">
        <v>133526</v>
      </c>
      <c r="D386" s="24">
        <v>572000</v>
      </c>
      <c r="E386" s="24"/>
      <c r="F386" s="24">
        <v>572000</v>
      </c>
      <c r="G386" s="24">
        <v>528131</v>
      </c>
      <c r="H386" s="24">
        <f t="shared" si="27"/>
        <v>43869</v>
      </c>
      <c r="I386" s="24">
        <v>5</v>
      </c>
      <c r="J386" s="96">
        <v>0.45100000000000001</v>
      </c>
      <c r="K386" s="24">
        <v>12</v>
      </c>
      <c r="L386" s="24">
        <f t="shared" si="28"/>
        <v>42869</v>
      </c>
      <c r="M386" s="24">
        <f t="shared" si="29"/>
        <v>571000</v>
      </c>
      <c r="N386" s="24">
        <f t="shared" si="30"/>
        <v>1000</v>
      </c>
      <c r="O386" s="30" t="s">
        <v>77</v>
      </c>
    </row>
    <row r="387" spans="1:15" s="97" customFormat="1" ht="26.25" customHeight="1" x14ac:dyDescent="0.3">
      <c r="A387" s="29" t="s">
        <v>563</v>
      </c>
      <c r="B387" s="29" t="s">
        <v>562</v>
      </c>
      <c r="C387" s="24">
        <v>124422</v>
      </c>
      <c r="D387" s="24">
        <v>533000</v>
      </c>
      <c r="E387" s="24"/>
      <c r="F387" s="24">
        <v>533000</v>
      </c>
      <c r="G387" s="24">
        <v>492121</v>
      </c>
      <c r="H387" s="24">
        <f t="shared" si="27"/>
        <v>40879</v>
      </c>
      <c r="I387" s="24">
        <v>5</v>
      </c>
      <c r="J387" s="96">
        <v>0.45100000000000001</v>
      </c>
      <c r="K387" s="24">
        <v>12</v>
      </c>
      <c r="L387" s="24">
        <f t="shared" si="28"/>
        <v>39879</v>
      </c>
      <c r="M387" s="24">
        <f t="shared" si="29"/>
        <v>532000</v>
      </c>
      <c r="N387" s="24">
        <f t="shared" si="30"/>
        <v>1000</v>
      </c>
      <c r="O387" s="30" t="s">
        <v>77</v>
      </c>
    </row>
    <row r="388" spans="1:15" s="97" customFormat="1" ht="26.25" customHeight="1" x14ac:dyDescent="0.3">
      <c r="A388" s="29" t="s">
        <v>561</v>
      </c>
      <c r="B388" s="29" t="s">
        <v>562</v>
      </c>
      <c r="C388" s="24">
        <v>108548</v>
      </c>
      <c r="D388" s="24">
        <v>465000</v>
      </c>
      <c r="E388" s="24"/>
      <c r="F388" s="24">
        <v>465000</v>
      </c>
      <c r="G388" s="24">
        <v>429337</v>
      </c>
      <c r="H388" s="24">
        <f t="shared" si="27"/>
        <v>35663</v>
      </c>
      <c r="I388" s="24">
        <v>5</v>
      </c>
      <c r="J388" s="96">
        <v>0.45100000000000001</v>
      </c>
      <c r="K388" s="24">
        <v>12</v>
      </c>
      <c r="L388" s="24">
        <f t="shared" si="28"/>
        <v>34663</v>
      </c>
      <c r="M388" s="24">
        <f t="shared" si="29"/>
        <v>464000</v>
      </c>
      <c r="N388" s="24">
        <f t="shared" si="30"/>
        <v>1000</v>
      </c>
      <c r="O388" s="30" t="s">
        <v>77</v>
      </c>
    </row>
    <row r="389" spans="1:15" s="97" customFormat="1" ht="26.25" customHeight="1" x14ac:dyDescent="0.3">
      <c r="A389" s="29" t="s">
        <v>564</v>
      </c>
      <c r="B389" s="29" t="s">
        <v>562</v>
      </c>
      <c r="C389" s="24">
        <v>108548</v>
      </c>
      <c r="D389" s="24">
        <v>465000</v>
      </c>
      <c r="E389" s="24"/>
      <c r="F389" s="24">
        <v>465000</v>
      </c>
      <c r="G389" s="24">
        <v>429337</v>
      </c>
      <c r="H389" s="24">
        <f t="shared" si="27"/>
        <v>35663</v>
      </c>
      <c r="I389" s="24">
        <v>5</v>
      </c>
      <c r="J389" s="96">
        <v>0.45100000000000001</v>
      </c>
      <c r="K389" s="24">
        <v>12</v>
      </c>
      <c r="L389" s="24">
        <f t="shared" si="28"/>
        <v>34663</v>
      </c>
      <c r="M389" s="24">
        <f t="shared" si="29"/>
        <v>464000</v>
      </c>
      <c r="N389" s="24">
        <f t="shared" si="30"/>
        <v>1000</v>
      </c>
      <c r="O389" s="30" t="s">
        <v>77</v>
      </c>
    </row>
    <row r="390" spans="1:15" s="97" customFormat="1" ht="26.25" customHeight="1" x14ac:dyDescent="0.3">
      <c r="A390" s="29" t="s">
        <v>564</v>
      </c>
      <c r="B390" s="29" t="s">
        <v>562</v>
      </c>
      <c r="C390" s="24">
        <v>82870</v>
      </c>
      <c r="D390" s="24">
        <v>355000</v>
      </c>
      <c r="E390" s="24"/>
      <c r="F390" s="24">
        <v>355000</v>
      </c>
      <c r="G390" s="24">
        <v>327773</v>
      </c>
      <c r="H390" s="24">
        <f t="shared" si="27"/>
        <v>27227</v>
      </c>
      <c r="I390" s="24">
        <v>5</v>
      </c>
      <c r="J390" s="96">
        <v>0.45100000000000001</v>
      </c>
      <c r="K390" s="24">
        <v>12</v>
      </c>
      <c r="L390" s="24">
        <f t="shared" si="28"/>
        <v>26227</v>
      </c>
      <c r="M390" s="24">
        <f t="shared" si="29"/>
        <v>354000</v>
      </c>
      <c r="N390" s="24">
        <f t="shared" si="30"/>
        <v>1000</v>
      </c>
      <c r="O390" s="30" t="s">
        <v>77</v>
      </c>
    </row>
    <row r="391" spans="1:15" s="97" customFormat="1" ht="26.25" customHeight="1" x14ac:dyDescent="0.3">
      <c r="A391" s="29" t="s">
        <v>565</v>
      </c>
      <c r="B391" s="29" t="s">
        <v>562</v>
      </c>
      <c r="C391" s="24">
        <v>82870</v>
      </c>
      <c r="D391" s="24">
        <v>355000</v>
      </c>
      <c r="E391" s="24"/>
      <c r="F391" s="24">
        <v>355000</v>
      </c>
      <c r="G391" s="24">
        <v>327773</v>
      </c>
      <c r="H391" s="24">
        <f t="shared" si="27"/>
        <v>27227</v>
      </c>
      <c r="I391" s="24">
        <v>5</v>
      </c>
      <c r="J391" s="96">
        <v>0.45100000000000001</v>
      </c>
      <c r="K391" s="24">
        <v>12</v>
      </c>
      <c r="L391" s="24">
        <f t="shared" si="28"/>
        <v>26227</v>
      </c>
      <c r="M391" s="24">
        <f t="shared" si="29"/>
        <v>354000</v>
      </c>
      <c r="N391" s="24">
        <f t="shared" si="30"/>
        <v>1000</v>
      </c>
      <c r="O391" s="30" t="s">
        <v>77</v>
      </c>
    </row>
    <row r="392" spans="1:15" s="97" customFormat="1" ht="26.25" customHeight="1" x14ac:dyDescent="0.3">
      <c r="A392" s="29" t="s">
        <v>566</v>
      </c>
      <c r="B392" s="29" t="s">
        <v>562</v>
      </c>
      <c r="C392" s="24">
        <v>42019</v>
      </c>
      <c r="D392" s="24">
        <v>180000</v>
      </c>
      <c r="E392" s="24"/>
      <c r="F392" s="24">
        <v>180000</v>
      </c>
      <c r="G392" s="24">
        <v>166194</v>
      </c>
      <c r="H392" s="24">
        <f t="shared" si="27"/>
        <v>13806</v>
      </c>
      <c r="I392" s="24">
        <v>5</v>
      </c>
      <c r="J392" s="96">
        <v>0.45100000000000001</v>
      </c>
      <c r="K392" s="24">
        <v>12</v>
      </c>
      <c r="L392" s="24">
        <f t="shared" si="28"/>
        <v>12806</v>
      </c>
      <c r="M392" s="24">
        <f t="shared" si="29"/>
        <v>179000</v>
      </c>
      <c r="N392" s="24">
        <f t="shared" si="30"/>
        <v>1000</v>
      </c>
      <c r="O392" s="30" t="s">
        <v>77</v>
      </c>
    </row>
    <row r="393" spans="1:15" s="97" customFormat="1" ht="26.25" customHeight="1" x14ac:dyDescent="0.3">
      <c r="A393" s="29" t="s">
        <v>567</v>
      </c>
      <c r="B393" s="29" t="s">
        <v>568</v>
      </c>
      <c r="C393" s="24">
        <v>76007</v>
      </c>
      <c r="D393" s="24">
        <v>325600</v>
      </c>
      <c r="E393" s="24"/>
      <c r="F393" s="24">
        <v>325600</v>
      </c>
      <c r="G393" s="24">
        <v>300628</v>
      </c>
      <c r="H393" s="24">
        <f t="shared" si="27"/>
        <v>24972</v>
      </c>
      <c r="I393" s="24">
        <v>5</v>
      </c>
      <c r="J393" s="96">
        <v>0.45100000000000001</v>
      </c>
      <c r="K393" s="24">
        <v>12</v>
      </c>
      <c r="L393" s="24">
        <f t="shared" si="28"/>
        <v>23972</v>
      </c>
      <c r="M393" s="24">
        <f t="shared" si="29"/>
        <v>324600</v>
      </c>
      <c r="N393" s="24">
        <f t="shared" si="30"/>
        <v>1000</v>
      </c>
      <c r="O393" s="30" t="s">
        <v>77</v>
      </c>
    </row>
    <row r="394" spans="1:15" s="97" customFormat="1" ht="26.25" customHeight="1" x14ac:dyDescent="0.3">
      <c r="A394" s="29" t="s">
        <v>567</v>
      </c>
      <c r="B394" s="29" t="s">
        <v>568</v>
      </c>
      <c r="C394" s="24">
        <v>76007</v>
      </c>
      <c r="D394" s="24">
        <v>325600</v>
      </c>
      <c r="E394" s="24"/>
      <c r="F394" s="24">
        <v>325600</v>
      </c>
      <c r="G394" s="24">
        <v>300628</v>
      </c>
      <c r="H394" s="24">
        <f t="shared" si="27"/>
        <v>24972</v>
      </c>
      <c r="I394" s="24">
        <v>5</v>
      </c>
      <c r="J394" s="96">
        <v>0.45100000000000001</v>
      </c>
      <c r="K394" s="24">
        <v>12</v>
      </c>
      <c r="L394" s="24">
        <f t="shared" si="28"/>
        <v>23972</v>
      </c>
      <c r="M394" s="24">
        <f t="shared" si="29"/>
        <v>324600</v>
      </c>
      <c r="N394" s="24">
        <f t="shared" si="30"/>
        <v>1000</v>
      </c>
      <c r="O394" s="30" t="s">
        <v>77</v>
      </c>
    </row>
    <row r="395" spans="1:15" s="97" customFormat="1" ht="26.25" customHeight="1" x14ac:dyDescent="0.3">
      <c r="A395" s="29" t="s">
        <v>567</v>
      </c>
      <c r="B395" s="29" t="s">
        <v>568</v>
      </c>
      <c r="C395" s="24">
        <v>76007</v>
      </c>
      <c r="D395" s="24">
        <v>325600</v>
      </c>
      <c r="E395" s="24"/>
      <c r="F395" s="24">
        <v>325600</v>
      </c>
      <c r="G395" s="24">
        <v>300628</v>
      </c>
      <c r="H395" s="24">
        <f t="shared" si="27"/>
        <v>24972</v>
      </c>
      <c r="I395" s="24">
        <v>5</v>
      </c>
      <c r="J395" s="96">
        <v>0.45100000000000001</v>
      </c>
      <c r="K395" s="24">
        <v>12</v>
      </c>
      <c r="L395" s="24">
        <f t="shared" si="28"/>
        <v>23972</v>
      </c>
      <c r="M395" s="24">
        <f t="shared" si="29"/>
        <v>324600</v>
      </c>
      <c r="N395" s="24">
        <f t="shared" si="30"/>
        <v>1000</v>
      </c>
      <c r="O395" s="30" t="s">
        <v>77</v>
      </c>
    </row>
    <row r="396" spans="1:15" s="97" customFormat="1" ht="26.25" customHeight="1" x14ac:dyDescent="0.3">
      <c r="A396" s="29" t="s">
        <v>567</v>
      </c>
      <c r="B396" s="29" t="s">
        <v>568</v>
      </c>
      <c r="C396" s="24">
        <v>76007</v>
      </c>
      <c r="D396" s="24">
        <v>325600</v>
      </c>
      <c r="E396" s="24"/>
      <c r="F396" s="24">
        <v>325600</v>
      </c>
      <c r="G396" s="24">
        <v>300628</v>
      </c>
      <c r="H396" s="24">
        <f t="shared" si="27"/>
        <v>24972</v>
      </c>
      <c r="I396" s="24">
        <v>5</v>
      </c>
      <c r="J396" s="96">
        <v>0.45100000000000001</v>
      </c>
      <c r="K396" s="24">
        <v>12</v>
      </c>
      <c r="L396" s="24">
        <f t="shared" si="28"/>
        <v>23972</v>
      </c>
      <c r="M396" s="24">
        <f t="shared" si="29"/>
        <v>324600</v>
      </c>
      <c r="N396" s="24">
        <f t="shared" si="30"/>
        <v>1000</v>
      </c>
      <c r="O396" s="30" t="s">
        <v>77</v>
      </c>
    </row>
    <row r="397" spans="1:15" s="97" customFormat="1" ht="26.25" customHeight="1" x14ac:dyDescent="0.3">
      <c r="A397" s="29" t="s">
        <v>567</v>
      </c>
      <c r="B397" s="29" t="s">
        <v>568</v>
      </c>
      <c r="C397" s="24">
        <v>76007</v>
      </c>
      <c r="D397" s="24">
        <v>325600</v>
      </c>
      <c r="E397" s="24"/>
      <c r="F397" s="24">
        <v>325600</v>
      </c>
      <c r="G397" s="24">
        <v>300628</v>
      </c>
      <c r="H397" s="24">
        <f t="shared" si="27"/>
        <v>24972</v>
      </c>
      <c r="I397" s="24">
        <v>5</v>
      </c>
      <c r="J397" s="96">
        <v>0.45100000000000001</v>
      </c>
      <c r="K397" s="24">
        <v>12</v>
      </c>
      <c r="L397" s="24">
        <f t="shared" si="28"/>
        <v>23972</v>
      </c>
      <c r="M397" s="24">
        <f t="shared" si="29"/>
        <v>324600</v>
      </c>
      <c r="N397" s="24">
        <f t="shared" si="30"/>
        <v>1000</v>
      </c>
      <c r="O397" s="30" t="s">
        <v>77</v>
      </c>
    </row>
    <row r="398" spans="1:15" s="97" customFormat="1" ht="26.25" customHeight="1" x14ac:dyDescent="0.3">
      <c r="A398" s="29" t="s">
        <v>567</v>
      </c>
      <c r="B398" s="29" t="s">
        <v>568</v>
      </c>
      <c r="C398" s="24">
        <v>76007</v>
      </c>
      <c r="D398" s="24">
        <v>325600</v>
      </c>
      <c r="E398" s="24"/>
      <c r="F398" s="24">
        <v>325600</v>
      </c>
      <c r="G398" s="24">
        <v>300628</v>
      </c>
      <c r="H398" s="24">
        <f t="shared" si="27"/>
        <v>24972</v>
      </c>
      <c r="I398" s="24">
        <v>5</v>
      </c>
      <c r="J398" s="96">
        <v>0.45100000000000001</v>
      </c>
      <c r="K398" s="24">
        <v>12</v>
      </c>
      <c r="L398" s="24">
        <f t="shared" si="28"/>
        <v>23972</v>
      </c>
      <c r="M398" s="24">
        <f t="shared" si="29"/>
        <v>324600</v>
      </c>
      <c r="N398" s="24">
        <f t="shared" si="30"/>
        <v>1000</v>
      </c>
      <c r="O398" s="30" t="s">
        <v>77</v>
      </c>
    </row>
    <row r="399" spans="1:15" s="97" customFormat="1" ht="26.25" customHeight="1" x14ac:dyDescent="0.3">
      <c r="A399" s="29" t="s">
        <v>567</v>
      </c>
      <c r="B399" s="29" t="s">
        <v>568</v>
      </c>
      <c r="C399" s="24">
        <v>76007</v>
      </c>
      <c r="D399" s="24">
        <v>325600</v>
      </c>
      <c r="E399" s="24"/>
      <c r="F399" s="24">
        <v>325600</v>
      </c>
      <c r="G399" s="24">
        <v>300628</v>
      </c>
      <c r="H399" s="24">
        <f t="shared" si="27"/>
        <v>24972</v>
      </c>
      <c r="I399" s="24">
        <v>5</v>
      </c>
      <c r="J399" s="96">
        <v>0.45100000000000001</v>
      </c>
      <c r="K399" s="24">
        <v>12</v>
      </c>
      <c r="L399" s="24">
        <f t="shared" si="28"/>
        <v>23972</v>
      </c>
      <c r="M399" s="24">
        <f t="shared" si="29"/>
        <v>324600</v>
      </c>
      <c r="N399" s="24">
        <f t="shared" si="30"/>
        <v>1000</v>
      </c>
      <c r="O399" s="30" t="s">
        <v>77</v>
      </c>
    </row>
    <row r="400" spans="1:15" s="97" customFormat="1" ht="26.25" customHeight="1" x14ac:dyDescent="0.3">
      <c r="A400" s="29" t="s">
        <v>567</v>
      </c>
      <c r="B400" s="29" t="s">
        <v>568</v>
      </c>
      <c r="C400" s="24">
        <v>76007</v>
      </c>
      <c r="D400" s="24">
        <v>325600</v>
      </c>
      <c r="E400" s="24"/>
      <c r="F400" s="24">
        <v>325600</v>
      </c>
      <c r="G400" s="24">
        <v>300628</v>
      </c>
      <c r="H400" s="24">
        <f t="shared" si="27"/>
        <v>24972</v>
      </c>
      <c r="I400" s="24">
        <v>5</v>
      </c>
      <c r="J400" s="96">
        <v>0.45100000000000001</v>
      </c>
      <c r="K400" s="24">
        <v>12</v>
      </c>
      <c r="L400" s="24">
        <f t="shared" si="28"/>
        <v>23972</v>
      </c>
      <c r="M400" s="24">
        <f t="shared" si="29"/>
        <v>324600</v>
      </c>
      <c r="N400" s="24">
        <f t="shared" si="30"/>
        <v>1000</v>
      </c>
      <c r="O400" s="30" t="s">
        <v>77</v>
      </c>
    </row>
    <row r="401" spans="1:15" s="97" customFormat="1" ht="26.25" customHeight="1" x14ac:dyDescent="0.3">
      <c r="A401" s="29" t="s">
        <v>567</v>
      </c>
      <c r="B401" s="29" t="s">
        <v>568</v>
      </c>
      <c r="C401" s="24">
        <v>76007</v>
      </c>
      <c r="D401" s="24">
        <v>325600</v>
      </c>
      <c r="E401" s="24"/>
      <c r="F401" s="24">
        <v>325600</v>
      </c>
      <c r="G401" s="24">
        <v>300628</v>
      </c>
      <c r="H401" s="24">
        <f t="shared" si="27"/>
        <v>24972</v>
      </c>
      <c r="I401" s="24">
        <v>5</v>
      </c>
      <c r="J401" s="96">
        <v>0.45100000000000001</v>
      </c>
      <c r="K401" s="24">
        <v>12</v>
      </c>
      <c r="L401" s="24">
        <f t="shared" si="28"/>
        <v>23972</v>
      </c>
      <c r="M401" s="24">
        <f t="shared" si="29"/>
        <v>324600</v>
      </c>
      <c r="N401" s="24">
        <f t="shared" si="30"/>
        <v>1000</v>
      </c>
      <c r="O401" s="30" t="s">
        <v>77</v>
      </c>
    </row>
    <row r="402" spans="1:15" s="97" customFormat="1" ht="26.25" customHeight="1" x14ac:dyDescent="0.3">
      <c r="A402" s="29" t="s">
        <v>567</v>
      </c>
      <c r="B402" s="29" t="s">
        <v>568</v>
      </c>
      <c r="C402" s="24">
        <v>76007</v>
      </c>
      <c r="D402" s="24">
        <v>325600</v>
      </c>
      <c r="E402" s="24"/>
      <c r="F402" s="24">
        <v>325600</v>
      </c>
      <c r="G402" s="24">
        <v>300628</v>
      </c>
      <c r="H402" s="24">
        <f t="shared" si="27"/>
        <v>24972</v>
      </c>
      <c r="I402" s="24">
        <v>5</v>
      </c>
      <c r="J402" s="96">
        <v>0.45100000000000001</v>
      </c>
      <c r="K402" s="24">
        <v>12</v>
      </c>
      <c r="L402" s="24">
        <f t="shared" si="28"/>
        <v>23972</v>
      </c>
      <c r="M402" s="24">
        <f t="shared" si="29"/>
        <v>324600</v>
      </c>
      <c r="N402" s="24">
        <f t="shared" si="30"/>
        <v>1000</v>
      </c>
      <c r="O402" s="30" t="s">
        <v>77</v>
      </c>
    </row>
    <row r="403" spans="1:15" s="97" customFormat="1" ht="26.25" customHeight="1" x14ac:dyDescent="0.3">
      <c r="A403" s="29" t="s">
        <v>567</v>
      </c>
      <c r="B403" s="29" t="s">
        <v>568</v>
      </c>
      <c r="C403" s="24">
        <v>76007</v>
      </c>
      <c r="D403" s="24">
        <v>325600</v>
      </c>
      <c r="E403" s="24"/>
      <c r="F403" s="24">
        <v>325600</v>
      </c>
      <c r="G403" s="24">
        <v>300628</v>
      </c>
      <c r="H403" s="24">
        <f t="shared" si="27"/>
        <v>24972</v>
      </c>
      <c r="I403" s="24">
        <v>5</v>
      </c>
      <c r="J403" s="96">
        <v>0.45100000000000001</v>
      </c>
      <c r="K403" s="24">
        <v>12</v>
      </c>
      <c r="L403" s="24">
        <f t="shared" si="28"/>
        <v>23972</v>
      </c>
      <c r="M403" s="24">
        <f t="shared" si="29"/>
        <v>324600</v>
      </c>
      <c r="N403" s="24">
        <f t="shared" si="30"/>
        <v>1000</v>
      </c>
      <c r="O403" s="30" t="s">
        <v>77</v>
      </c>
    </row>
    <row r="404" spans="1:15" s="97" customFormat="1" ht="26.25" customHeight="1" x14ac:dyDescent="0.3">
      <c r="A404" s="29" t="s">
        <v>567</v>
      </c>
      <c r="B404" s="29" t="s">
        <v>568</v>
      </c>
      <c r="C404" s="24">
        <v>76007</v>
      </c>
      <c r="D404" s="24">
        <v>325600</v>
      </c>
      <c r="E404" s="24"/>
      <c r="F404" s="24">
        <v>325600</v>
      </c>
      <c r="G404" s="24">
        <v>300628</v>
      </c>
      <c r="H404" s="24">
        <f t="shared" si="27"/>
        <v>24972</v>
      </c>
      <c r="I404" s="24">
        <v>5</v>
      </c>
      <c r="J404" s="96">
        <v>0.45100000000000001</v>
      </c>
      <c r="K404" s="24">
        <v>12</v>
      </c>
      <c r="L404" s="24">
        <f t="shared" si="28"/>
        <v>23972</v>
      </c>
      <c r="M404" s="24">
        <f t="shared" si="29"/>
        <v>324600</v>
      </c>
      <c r="N404" s="24">
        <f t="shared" si="30"/>
        <v>1000</v>
      </c>
      <c r="O404" s="30" t="s">
        <v>77</v>
      </c>
    </row>
    <row r="405" spans="1:15" s="97" customFormat="1" ht="26.25" customHeight="1" x14ac:dyDescent="0.3">
      <c r="A405" s="29" t="s">
        <v>567</v>
      </c>
      <c r="B405" s="29" t="s">
        <v>568</v>
      </c>
      <c r="C405" s="24">
        <v>76007</v>
      </c>
      <c r="D405" s="24">
        <v>325600</v>
      </c>
      <c r="E405" s="24"/>
      <c r="F405" s="24">
        <v>325600</v>
      </c>
      <c r="G405" s="24">
        <v>300628</v>
      </c>
      <c r="H405" s="24">
        <f t="shared" si="27"/>
        <v>24972</v>
      </c>
      <c r="I405" s="24">
        <v>5</v>
      </c>
      <c r="J405" s="96">
        <v>0.45100000000000001</v>
      </c>
      <c r="K405" s="24">
        <v>12</v>
      </c>
      <c r="L405" s="24">
        <f t="shared" si="28"/>
        <v>23972</v>
      </c>
      <c r="M405" s="24">
        <f t="shared" si="29"/>
        <v>324600</v>
      </c>
      <c r="N405" s="24">
        <f t="shared" si="30"/>
        <v>1000</v>
      </c>
      <c r="O405" s="30" t="s">
        <v>77</v>
      </c>
    </row>
    <row r="406" spans="1:15" s="97" customFormat="1" ht="26.25" customHeight="1" x14ac:dyDescent="0.3">
      <c r="A406" s="29" t="s">
        <v>567</v>
      </c>
      <c r="B406" s="29" t="s">
        <v>568</v>
      </c>
      <c r="C406" s="24">
        <v>76007</v>
      </c>
      <c r="D406" s="24">
        <v>325600</v>
      </c>
      <c r="E406" s="24"/>
      <c r="F406" s="24">
        <v>325600</v>
      </c>
      <c r="G406" s="24">
        <v>300628</v>
      </c>
      <c r="H406" s="24">
        <f t="shared" si="27"/>
        <v>24972</v>
      </c>
      <c r="I406" s="24">
        <v>5</v>
      </c>
      <c r="J406" s="96">
        <v>0.45100000000000001</v>
      </c>
      <c r="K406" s="24">
        <v>12</v>
      </c>
      <c r="L406" s="24">
        <f t="shared" si="28"/>
        <v>23972</v>
      </c>
      <c r="M406" s="24">
        <f t="shared" si="29"/>
        <v>324600</v>
      </c>
      <c r="N406" s="24">
        <f t="shared" si="30"/>
        <v>1000</v>
      </c>
      <c r="O406" s="30" t="s">
        <v>77</v>
      </c>
    </row>
    <row r="407" spans="1:15" s="97" customFormat="1" ht="26.25" customHeight="1" x14ac:dyDescent="0.3">
      <c r="A407" s="29" t="s">
        <v>567</v>
      </c>
      <c r="B407" s="29" t="s">
        <v>568</v>
      </c>
      <c r="C407" s="24">
        <v>76007</v>
      </c>
      <c r="D407" s="24">
        <v>325600</v>
      </c>
      <c r="E407" s="24"/>
      <c r="F407" s="24">
        <v>325600</v>
      </c>
      <c r="G407" s="24">
        <v>300628</v>
      </c>
      <c r="H407" s="24">
        <f t="shared" si="27"/>
        <v>24972</v>
      </c>
      <c r="I407" s="24">
        <v>5</v>
      </c>
      <c r="J407" s="96">
        <v>0.45100000000000001</v>
      </c>
      <c r="K407" s="24">
        <v>12</v>
      </c>
      <c r="L407" s="24">
        <f t="shared" si="28"/>
        <v>23972</v>
      </c>
      <c r="M407" s="24">
        <f t="shared" si="29"/>
        <v>324600</v>
      </c>
      <c r="N407" s="24">
        <f t="shared" si="30"/>
        <v>1000</v>
      </c>
      <c r="O407" s="30" t="s">
        <v>77</v>
      </c>
    </row>
    <row r="408" spans="1:15" s="97" customFormat="1" ht="26.25" customHeight="1" x14ac:dyDescent="0.3">
      <c r="A408" s="29" t="s">
        <v>569</v>
      </c>
      <c r="B408" s="29" t="s">
        <v>568</v>
      </c>
      <c r="C408" s="24">
        <v>64219</v>
      </c>
      <c r="D408" s="24">
        <v>275100</v>
      </c>
      <c r="E408" s="24"/>
      <c r="F408" s="24">
        <v>275100</v>
      </c>
      <c r="G408" s="24">
        <v>254001</v>
      </c>
      <c r="H408" s="24">
        <f t="shared" si="27"/>
        <v>21099</v>
      </c>
      <c r="I408" s="24">
        <v>5</v>
      </c>
      <c r="J408" s="96">
        <v>0.45100000000000001</v>
      </c>
      <c r="K408" s="24">
        <v>12</v>
      </c>
      <c r="L408" s="24">
        <f t="shared" si="28"/>
        <v>20099</v>
      </c>
      <c r="M408" s="24">
        <f t="shared" si="29"/>
        <v>274100</v>
      </c>
      <c r="N408" s="24">
        <f t="shared" si="30"/>
        <v>1000</v>
      </c>
      <c r="O408" s="30" t="s">
        <v>77</v>
      </c>
    </row>
    <row r="409" spans="1:15" s="97" customFormat="1" ht="26.25" customHeight="1" x14ac:dyDescent="0.3">
      <c r="A409" s="29" t="s">
        <v>569</v>
      </c>
      <c r="B409" s="29" t="s">
        <v>568</v>
      </c>
      <c r="C409" s="24">
        <v>64219</v>
      </c>
      <c r="D409" s="24">
        <v>275100</v>
      </c>
      <c r="E409" s="24"/>
      <c r="F409" s="24">
        <v>275100</v>
      </c>
      <c r="G409" s="24">
        <v>254001</v>
      </c>
      <c r="H409" s="24">
        <f t="shared" si="27"/>
        <v>21099</v>
      </c>
      <c r="I409" s="24">
        <v>5</v>
      </c>
      <c r="J409" s="96">
        <v>0.45100000000000001</v>
      </c>
      <c r="K409" s="24">
        <v>12</v>
      </c>
      <c r="L409" s="24">
        <f t="shared" si="28"/>
        <v>20099</v>
      </c>
      <c r="M409" s="24">
        <f t="shared" si="29"/>
        <v>274100</v>
      </c>
      <c r="N409" s="24">
        <f t="shared" si="30"/>
        <v>1000</v>
      </c>
      <c r="O409" s="30" t="s">
        <v>77</v>
      </c>
    </row>
    <row r="410" spans="1:15" s="97" customFormat="1" ht="26.25" customHeight="1" x14ac:dyDescent="0.3">
      <c r="A410" s="29" t="s">
        <v>569</v>
      </c>
      <c r="B410" s="29" t="s">
        <v>568</v>
      </c>
      <c r="C410" s="24">
        <v>64219</v>
      </c>
      <c r="D410" s="24">
        <v>275100</v>
      </c>
      <c r="E410" s="24"/>
      <c r="F410" s="24">
        <v>275100</v>
      </c>
      <c r="G410" s="24">
        <v>254001</v>
      </c>
      <c r="H410" s="24">
        <f t="shared" si="27"/>
        <v>21099</v>
      </c>
      <c r="I410" s="24">
        <v>5</v>
      </c>
      <c r="J410" s="96">
        <v>0.45100000000000001</v>
      </c>
      <c r="K410" s="24">
        <v>12</v>
      </c>
      <c r="L410" s="24">
        <f t="shared" si="28"/>
        <v>20099</v>
      </c>
      <c r="M410" s="24">
        <f t="shared" si="29"/>
        <v>274100</v>
      </c>
      <c r="N410" s="24">
        <f t="shared" si="30"/>
        <v>1000</v>
      </c>
      <c r="O410" s="30" t="s">
        <v>77</v>
      </c>
    </row>
    <row r="411" spans="1:15" s="97" customFormat="1" ht="26.25" customHeight="1" x14ac:dyDescent="0.3">
      <c r="A411" s="29" t="s">
        <v>569</v>
      </c>
      <c r="B411" s="29" t="s">
        <v>568</v>
      </c>
      <c r="C411" s="24">
        <v>64219</v>
      </c>
      <c r="D411" s="24">
        <v>275100</v>
      </c>
      <c r="E411" s="24"/>
      <c r="F411" s="24">
        <v>275100</v>
      </c>
      <c r="G411" s="24">
        <v>254001</v>
      </c>
      <c r="H411" s="24">
        <f t="shared" si="27"/>
        <v>21099</v>
      </c>
      <c r="I411" s="24">
        <v>5</v>
      </c>
      <c r="J411" s="96">
        <v>0.45100000000000001</v>
      </c>
      <c r="K411" s="24">
        <v>12</v>
      </c>
      <c r="L411" s="24">
        <f t="shared" si="28"/>
        <v>20099</v>
      </c>
      <c r="M411" s="24">
        <f t="shared" si="29"/>
        <v>274100</v>
      </c>
      <c r="N411" s="24">
        <f t="shared" si="30"/>
        <v>1000</v>
      </c>
      <c r="O411" s="30" t="s">
        <v>77</v>
      </c>
    </row>
    <row r="412" spans="1:15" s="97" customFormat="1" ht="26.25" customHeight="1" x14ac:dyDescent="0.3">
      <c r="A412" s="29" t="s">
        <v>569</v>
      </c>
      <c r="B412" s="29" t="s">
        <v>568</v>
      </c>
      <c r="C412" s="24">
        <v>64219</v>
      </c>
      <c r="D412" s="24">
        <v>275100</v>
      </c>
      <c r="E412" s="24"/>
      <c r="F412" s="24">
        <v>275100</v>
      </c>
      <c r="G412" s="24">
        <v>254001</v>
      </c>
      <c r="H412" s="24">
        <f t="shared" si="27"/>
        <v>21099</v>
      </c>
      <c r="I412" s="24">
        <v>5</v>
      </c>
      <c r="J412" s="96">
        <v>0.45100000000000001</v>
      </c>
      <c r="K412" s="24">
        <v>12</v>
      </c>
      <c r="L412" s="24">
        <f t="shared" si="28"/>
        <v>20099</v>
      </c>
      <c r="M412" s="24">
        <f t="shared" si="29"/>
        <v>274100</v>
      </c>
      <c r="N412" s="24">
        <f t="shared" si="30"/>
        <v>1000</v>
      </c>
      <c r="O412" s="30" t="s">
        <v>77</v>
      </c>
    </row>
    <row r="413" spans="1:15" s="97" customFormat="1" ht="26.25" customHeight="1" x14ac:dyDescent="0.3">
      <c r="A413" s="29" t="s">
        <v>569</v>
      </c>
      <c r="B413" s="29" t="s">
        <v>568</v>
      </c>
      <c r="C413" s="24">
        <v>64219</v>
      </c>
      <c r="D413" s="24">
        <v>275100</v>
      </c>
      <c r="E413" s="24"/>
      <c r="F413" s="24">
        <v>275100</v>
      </c>
      <c r="G413" s="24">
        <v>254001</v>
      </c>
      <c r="H413" s="24">
        <f t="shared" si="27"/>
        <v>21099</v>
      </c>
      <c r="I413" s="24">
        <v>5</v>
      </c>
      <c r="J413" s="96">
        <v>0.45100000000000001</v>
      </c>
      <c r="K413" s="24">
        <v>12</v>
      </c>
      <c r="L413" s="24">
        <f t="shared" si="28"/>
        <v>20099</v>
      </c>
      <c r="M413" s="24">
        <f t="shared" si="29"/>
        <v>274100</v>
      </c>
      <c r="N413" s="24">
        <f t="shared" si="30"/>
        <v>1000</v>
      </c>
      <c r="O413" s="30" t="s">
        <v>77</v>
      </c>
    </row>
    <row r="414" spans="1:15" s="97" customFormat="1" ht="26.25" customHeight="1" x14ac:dyDescent="0.3">
      <c r="A414" s="29" t="s">
        <v>569</v>
      </c>
      <c r="B414" s="29" t="s">
        <v>568</v>
      </c>
      <c r="C414" s="24">
        <v>64219</v>
      </c>
      <c r="D414" s="24">
        <v>275100</v>
      </c>
      <c r="E414" s="24"/>
      <c r="F414" s="24">
        <v>275100</v>
      </c>
      <c r="G414" s="24">
        <v>254001</v>
      </c>
      <c r="H414" s="24">
        <f t="shared" si="27"/>
        <v>21099</v>
      </c>
      <c r="I414" s="24">
        <v>5</v>
      </c>
      <c r="J414" s="96">
        <v>0.45100000000000001</v>
      </c>
      <c r="K414" s="24">
        <v>12</v>
      </c>
      <c r="L414" s="24">
        <f t="shared" si="28"/>
        <v>20099</v>
      </c>
      <c r="M414" s="24">
        <f t="shared" si="29"/>
        <v>274100</v>
      </c>
      <c r="N414" s="24">
        <f t="shared" si="30"/>
        <v>1000</v>
      </c>
      <c r="O414" s="30" t="s">
        <v>77</v>
      </c>
    </row>
    <row r="415" spans="1:15" s="97" customFormat="1" ht="26.25" customHeight="1" x14ac:dyDescent="0.3">
      <c r="A415" s="29" t="s">
        <v>569</v>
      </c>
      <c r="B415" s="29" t="s">
        <v>568</v>
      </c>
      <c r="C415" s="24">
        <v>64219</v>
      </c>
      <c r="D415" s="24">
        <v>275100</v>
      </c>
      <c r="E415" s="24"/>
      <c r="F415" s="24">
        <v>275100</v>
      </c>
      <c r="G415" s="24">
        <v>254001</v>
      </c>
      <c r="H415" s="24">
        <f t="shared" si="27"/>
        <v>21099</v>
      </c>
      <c r="I415" s="24">
        <v>5</v>
      </c>
      <c r="J415" s="96">
        <v>0.45100000000000001</v>
      </c>
      <c r="K415" s="24">
        <v>12</v>
      </c>
      <c r="L415" s="24">
        <f t="shared" si="28"/>
        <v>20099</v>
      </c>
      <c r="M415" s="24">
        <f t="shared" si="29"/>
        <v>274100</v>
      </c>
      <c r="N415" s="24">
        <f t="shared" si="30"/>
        <v>1000</v>
      </c>
      <c r="O415" s="30" t="s">
        <v>77</v>
      </c>
    </row>
    <row r="416" spans="1:15" s="97" customFormat="1" ht="26.25" customHeight="1" x14ac:dyDescent="0.3">
      <c r="A416" s="29" t="s">
        <v>569</v>
      </c>
      <c r="B416" s="29" t="s">
        <v>568</v>
      </c>
      <c r="C416" s="24">
        <v>64219</v>
      </c>
      <c r="D416" s="24">
        <v>275100</v>
      </c>
      <c r="E416" s="24"/>
      <c r="F416" s="24">
        <v>275100</v>
      </c>
      <c r="G416" s="24">
        <v>254001</v>
      </c>
      <c r="H416" s="24">
        <f t="shared" si="27"/>
        <v>21099</v>
      </c>
      <c r="I416" s="24">
        <v>5</v>
      </c>
      <c r="J416" s="96">
        <v>0.45100000000000001</v>
      </c>
      <c r="K416" s="24">
        <v>12</v>
      </c>
      <c r="L416" s="24">
        <f t="shared" si="28"/>
        <v>20099</v>
      </c>
      <c r="M416" s="24">
        <f t="shared" si="29"/>
        <v>274100</v>
      </c>
      <c r="N416" s="24">
        <f t="shared" si="30"/>
        <v>1000</v>
      </c>
      <c r="O416" s="30" t="s">
        <v>77</v>
      </c>
    </row>
    <row r="417" spans="1:15" s="97" customFormat="1" ht="26.25" customHeight="1" x14ac:dyDescent="0.3">
      <c r="A417" s="29" t="s">
        <v>569</v>
      </c>
      <c r="B417" s="29" t="s">
        <v>568</v>
      </c>
      <c r="C417" s="24">
        <v>64219</v>
      </c>
      <c r="D417" s="24">
        <v>275100</v>
      </c>
      <c r="E417" s="24"/>
      <c r="F417" s="24">
        <v>275100</v>
      </c>
      <c r="G417" s="24">
        <v>254001</v>
      </c>
      <c r="H417" s="24">
        <f t="shared" si="27"/>
        <v>21099</v>
      </c>
      <c r="I417" s="24">
        <v>5</v>
      </c>
      <c r="J417" s="96">
        <v>0.45100000000000001</v>
      </c>
      <c r="K417" s="24">
        <v>12</v>
      </c>
      <c r="L417" s="24">
        <f t="shared" si="28"/>
        <v>20099</v>
      </c>
      <c r="M417" s="24">
        <f t="shared" si="29"/>
        <v>274100</v>
      </c>
      <c r="N417" s="24">
        <f t="shared" si="30"/>
        <v>1000</v>
      </c>
      <c r="O417" s="30" t="s">
        <v>77</v>
      </c>
    </row>
    <row r="418" spans="1:15" s="97" customFormat="1" ht="26.25" customHeight="1" x14ac:dyDescent="0.3">
      <c r="A418" s="29" t="s">
        <v>569</v>
      </c>
      <c r="B418" s="29" t="s">
        <v>568</v>
      </c>
      <c r="C418" s="24">
        <v>64219</v>
      </c>
      <c r="D418" s="24">
        <v>275100</v>
      </c>
      <c r="E418" s="24"/>
      <c r="F418" s="24">
        <v>275100</v>
      </c>
      <c r="G418" s="24">
        <v>254001</v>
      </c>
      <c r="H418" s="24">
        <f t="shared" si="27"/>
        <v>21099</v>
      </c>
      <c r="I418" s="24">
        <v>5</v>
      </c>
      <c r="J418" s="96">
        <v>0.45100000000000001</v>
      </c>
      <c r="K418" s="24">
        <v>12</v>
      </c>
      <c r="L418" s="24">
        <f t="shared" si="28"/>
        <v>20099</v>
      </c>
      <c r="M418" s="24">
        <f t="shared" si="29"/>
        <v>274100</v>
      </c>
      <c r="N418" s="24">
        <f t="shared" si="30"/>
        <v>1000</v>
      </c>
      <c r="O418" s="30" t="s">
        <v>77</v>
      </c>
    </row>
    <row r="419" spans="1:15" s="97" customFormat="1" ht="26.25" customHeight="1" x14ac:dyDescent="0.3">
      <c r="A419" s="29" t="s">
        <v>569</v>
      </c>
      <c r="B419" s="29" t="s">
        <v>568</v>
      </c>
      <c r="C419" s="24">
        <v>64219</v>
      </c>
      <c r="D419" s="24">
        <v>275100</v>
      </c>
      <c r="E419" s="24"/>
      <c r="F419" s="24">
        <v>275100</v>
      </c>
      <c r="G419" s="24">
        <v>254001</v>
      </c>
      <c r="H419" s="24">
        <f t="shared" si="27"/>
        <v>21099</v>
      </c>
      <c r="I419" s="24">
        <v>5</v>
      </c>
      <c r="J419" s="96">
        <v>0.45100000000000001</v>
      </c>
      <c r="K419" s="24">
        <v>12</v>
      </c>
      <c r="L419" s="24">
        <f t="shared" si="28"/>
        <v>20099</v>
      </c>
      <c r="M419" s="24">
        <f t="shared" si="29"/>
        <v>274100</v>
      </c>
      <c r="N419" s="24">
        <f t="shared" si="30"/>
        <v>1000</v>
      </c>
      <c r="O419" s="30" t="s">
        <v>77</v>
      </c>
    </row>
    <row r="420" spans="1:15" s="97" customFormat="1" ht="26.25" customHeight="1" x14ac:dyDescent="0.3">
      <c r="A420" s="29" t="s">
        <v>569</v>
      </c>
      <c r="B420" s="29" t="s">
        <v>568</v>
      </c>
      <c r="C420" s="24">
        <v>64219</v>
      </c>
      <c r="D420" s="24">
        <v>275100</v>
      </c>
      <c r="E420" s="24"/>
      <c r="F420" s="24">
        <v>275100</v>
      </c>
      <c r="G420" s="24">
        <v>254001</v>
      </c>
      <c r="H420" s="24">
        <f t="shared" si="27"/>
        <v>21099</v>
      </c>
      <c r="I420" s="24">
        <v>5</v>
      </c>
      <c r="J420" s="96">
        <v>0.45100000000000001</v>
      </c>
      <c r="K420" s="24">
        <v>12</v>
      </c>
      <c r="L420" s="24">
        <f t="shared" si="28"/>
        <v>20099</v>
      </c>
      <c r="M420" s="24">
        <f t="shared" si="29"/>
        <v>274100</v>
      </c>
      <c r="N420" s="24">
        <f t="shared" si="30"/>
        <v>1000</v>
      </c>
      <c r="O420" s="30" t="s">
        <v>77</v>
      </c>
    </row>
    <row r="421" spans="1:15" s="97" customFormat="1" ht="26.25" customHeight="1" x14ac:dyDescent="0.3">
      <c r="A421" s="29" t="s">
        <v>569</v>
      </c>
      <c r="B421" s="29" t="s">
        <v>568</v>
      </c>
      <c r="C421" s="24">
        <v>64219</v>
      </c>
      <c r="D421" s="24">
        <v>275100</v>
      </c>
      <c r="E421" s="24"/>
      <c r="F421" s="24">
        <v>275100</v>
      </c>
      <c r="G421" s="24">
        <v>254001</v>
      </c>
      <c r="H421" s="24">
        <f t="shared" si="27"/>
        <v>21099</v>
      </c>
      <c r="I421" s="24">
        <v>5</v>
      </c>
      <c r="J421" s="96">
        <v>0.45100000000000001</v>
      </c>
      <c r="K421" s="24">
        <v>12</v>
      </c>
      <c r="L421" s="24">
        <f t="shared" si="28"/>
        <v>20099</v>
      </c>
      <c r="M421" s="24">
        <f t="shared" si="29"/>
        <v>274100</v>
      </c>
      <c r="N421" s="24">
        <f t="shared" si="30"/>
        <v>1000</v>
      </c>
      <c r="O421" s="30" t="s">
        <v>77</v>
      </c>
    </row>
    <row r="422" spans="1:15" s="97" customFormat="1" ht="26.25" customHeight="1" x14ac:dyDescent="0.3">
      <c r="A422" s="29" t="s">
        <v>569</v>
      </c>
      <c r="B422" s="29" t="s">
        <v>568</v>
      </c>
      <c r="C422" s="24">
        <v>64219</v>
      </c>
      <c r="D422" s="24">
        <v>275100</v>
      </c>
      <c r="E422" s="24"/>
      <c r="F422" s="24">
        <v>275100</v>
      </c>
      <c r="G422" s="24">
        <v>254001</v>
      </c>
      <c r="H422" s="24">
        <f t="shared" si="27"/>
        <v>21099</v>
      </c>
      <c r="I422" s="24">
        <v>5</v>
      </c>
      <c r="J422" s="96">
        <v>0.45100000000000001</v>
      </c>
      <c r="K422" s="24">
        <v>12</v>
      </c>
      <c r="L422" s="24">
        <f t="shared" si="28"/>
        <v>20099</v>
      </c>
      <c r="M422" s="24">
        <f t="shared" si="29"/>
        <v>274100</v>
      </c>
      <c r="N422" s="24">
        <f t="shared" si="30"/>
        <v>1000</v>
      </c>
      <c r="O422" s="30" t="s">
        <v>77</v>
      </c>
    </row>
    <row r="423" spans="1:15" s="97" customFormat="1" ht="26.25" customHeight="1" x14ac:dyDescent="0.3">
      <c r="A423" s="29" t="s">
        <v>569</v>
      </c>
      <c r="B423" s="29" t="s">
        <v>568</v>
      </c>
      <c r="C423" s="24">
        <v>64219</v>
      </c>
      <c r="D423" s="24">
        <v>275100</v>
      </c>
      <c r="E423" s="24"/>
      <c r="F423" s="24">
        <v>275100</v>
      </c>
      <c r="G423" s="24">
        <v>254001</v>
      </c>
      <c r="H423" s="24">
        <f t="shared" si="27"/>
        <v>21099</v>
      </c>
      <c r="I423" s="24">
        <v>5</v>
      </c>
      <c r="J423" s="96">
        <v>0.45100000000000001</v>
      </c>
      <c r="K423" s="24">
        <v>12</v>
      </c>
      <c r="L423" s="24">
        <f t="shared" si="28"/>
        <v>20099</v>
      </c>
      <c r="M423" s="24">
        <f t="shared" si="29"/>
        <v>274100</v>
      </c>
      <c r="N423" s="24">
        <f t="shared" si="30"/>
        <v>1000</v>
      </c>
      <c r="O423" s="30" t="s">
        <v>77</v>
      </c>
    </row>
    <row r="424" spans="1:15" s="97" customFormat="1" ht="26.25" customHeight="1" x14ac:dyDescent="0.3">
      <c r="A424" s="29" t="s">
        <v>569</v>
      </c>
      <c r="B424" s="29" t="s">
        <v>568</v>
      </c>
      <c r="C424" s="24">
        <v>64219</v>
      </c>
      <c r="D424" s="24">
        <v>275100</v>
      </c>
      <c r="E424" s="24"/>
      <c r="F424" s="24">
        <v>275100</v>
      </c>
      <c r="G424" s="24">
        <v>254001</v>
      </c>
      <c r="H424" s="24">
        <f t="shared" si="27"/>
        <v>21099</v>
      </c>
      <c r="I424" s="24">
        <v>5</v>
      </c>
      <c r="J424" s="96">
        <v>0.45100000000000001</v>
      </c>
      <c r="K424" s="24">
        <v>12</v>
      </c>
      <c r="L424" s="24">
        <f t="shared" si="28"/>
        <v>20099</v>
      </c>
      <c r="M424" s="24">
        <f t="shared" si="29"/>
        <v>274100</v>
      </c>
      <c r="N424" s="24">
        <f t="shared" si="30"/>
        <v>1000</v>
      </c>
      <c r="O424" s="30" t="s">
        <v>77</v>
      </c>
    </row>
    <row r="425" spans="1:15" s="97" customFormat="1" ht="26.25" customHeight="1" x14ac:dyDescent="0.3">
      <c r="A425" s="29" t="s">
        <v>569</v>
      </c>
      <c r="B425" s="29" t="s">
        <v>568</v>
      </c>
      <c r="C425" s="24">
        <v>64219</v>
      </c>
      <c r="D425" s="24">
        <v>275100</v>
      </c>
      <c r="E425" s="24"/>
      <c r="F425" s="24">
        <v>275100</v>
      </c>
      <c r="G425" s="24">
        <v>254001</v>
      </c>
      <c r="H425" s="24">
        <f t="shared" si="27"/>
        <v>21099</v>
      </c>
      <c r="I425" s="24">
        <v>5</v>
      </c>
      <c r="J425" s="96">
        <v>0.45100000000000001</v>
      </c>
      <c r="K425" s="24">
        <v>12</v>
      </c>
      <c r="L425" s="24">
        <f t="shared" si="28"/>
        <v>20099</v>
      </c>
      <c r="M425" s="24">
        <f t="shared" si="29"/>
        <v>274100</v>
      </c>
      <c r="N425" s="24">
        <f t="shared" si="30"/>
        <v>1000</v>
      </c>
      <c r="O425" s="30" t="s">
        <v>77</v>
      </c>
    </row>
    <row r="426" spans="1:15" s="97" customFormat="1" ht="26.25" customHeight="1" x14ac:dyDescent="0.3">
      <c r="A426" s="29" t="s">
        <v>569</v>
      </c>
      <c r="B426" s="29" t="s">
        <v>568</v>
      </c>
      <c r="C426" s="24">
        <v>64219</v>
      </c>
      <c r="D426" s="24">
        <v>275100</v>
      </c>
      <c r="E426" s="24"/>
      <c r="F426" s="24">
        <v>275100</v>
      </c>
      <c r="G426" s="24">
        <v>254001</v>
      </c>
      <c r="H426" s="24">
        <f t="shared" si="27"/>
        <v>21099</v>
      </c>
      <c r="I426" s="24">
        <v>5</v>
      </c>
      <c r="J426" s="96">
        <v>0.45100000000000001</v>
      </c>
      <c r="K426" s="24">
        <v>12</v>
      </c>
      <c r="L426" s="24">
        <f t="shared" si="28"/>
        <v>20099</v>
      </c>
      <c r="M426" s="24">
        <f t="shared" si="29"/>
        <v>274100</v>
      </c>
      <c r="N426" s="24">
        <f t="shared" si="30"/>
        <v>1000</v>
      </c>
      <c r="O426" s="30" t="s">
        <v>77</v>
      </c>
    </row>
    <row r="427" spans="1:15" s="97" customFormat="1" ht="26.25" customHeight="1" x14ac:dyDescent="0.3">
      <c r="A427" s="29" t="s">
        <v>569</v>
      </c>
      <c r="B427" s="29" t="s">
        <v>568</v>
      </c>
      <c r="C427" s="24">
        <v>64219</v>
      </c>
      <c r="D427" s="24">
        <v>275100</v>
      </c>
      <c r="E427" s="24"/>
      <c r="F427" s="24">
        <v>275100</v>
      </c>
      <c r="G427" s="24">
        <v>254001</v>
      </c>
      <c r="H427" s="24">
        <f t="shared" si="27"/>
        <v>21099</v>
      </c>
      <c r="I427" s="24">
        <v>5</v>
      </c>
      <c r="J427" s="96">
        <v>0.45100000000000001</v>
      </c>
      <c r="K427" s="24">
        <v>12</v>
      </c>
      <c r="L427" s="24">
        <f t="shared" si="28"/>
        <v>20099</v>
      </c>
      <c r="M427" s="24">
        <f t="shared" si="29"/>
        <v>274100</v>
      </c>
      <c r="N427" s="24">
        <f t="shared" si="30"/>
        <v>1000</v>
      </c>
      <c r="O427" s="30" t="s">
        <v>77</v>
      </c>
    </row>
    <row r="428" spans="1:15" s="97" customFormat="1" ht="26.25" customHeight="1" x14ac:dyDescent="0.3">
      <c r="A428" s="29" t="s">
        <v>569</v>
      </c>
      <c r="B428" s="29" t="s">
        <v>568</v>
      </c>
      <c r="C428" s="24">
        <v>64219</v>
      </c>
      <c r="D428" s="24">
        <v>275100</v>
      </c>
      <c r="E428" s="24"/>
      <c r="F428" s="24">
        <v>275100</v>
      </c>
      <c r="G428" s="24">
        <v>254001</v>
      </c>
      <c r="H428" s="24">
        <f t="shared" si="27"/>
        <v>21099</v>
      </c>
      <c r="I428" s="24">
        <v>5</v>
      </c>
      <c r="J428" s="96">
        <v>0.45100000000000001</v>
      </c>
      <c r="K428" s="24">
        <v>12</v>
      </c>
      <c r="L428" s="24">
        <f t="shared" si="28"/>
        <v>20099</v>
      </c>
      <c r="M428" s="24">
        <f t="shared" si="29"/>
        <v>274100</v>
      </c>
      <c r="N428" s="24">
        <f t="shared" si="30"/>
        <v>1000</v>
      </c>
      <c r="O428" s="30" t="s">
        <v>77</v>
      </c>
    </row>
    <row r="429" spans="1:15" s="97" customFormat="1" ht="26.25" customHeight="1" x14ac:dyDescent="0.3">
      <c r="A429" s="29" t="s">
        <v>569</v>
      </c>
      <c r="B429" s="29" t="s">
        <v>568</v>
      </c>
      <c r="C429" s="24">
        <v>64219</v>
      </c>
      <c r="D429" s="24">
        <v>275100</v>
      </c>
      <c r="E429" s="24"/>
      <c r="F429" s="24">
        <v>275100</v>
      </c>
      <c r="G429" s="24">
        <v>254001</v>
      </c>
      <c r="H429" s="24">
        <f t="shared" si="27"/>
        <v>21099</v>
      </c>
      <c r="I429" s="24">
        <v>5</v>
      </c>
      <c r="J429" s="96">
        <v>0.45100000000000001</v>
      </c>
      <c r="K429" s="24">
        <v>12</v>
      </c>
      <c r="L429" s="24">
        <f t="shared" si="28"/>
        <v>20099</v>
      </c>
      <c r="M429" s="24">
        <f t="shared" si="29"/>
        <v>274100</v>
      </c>
      <c r="N429" s="24">
        <f t="shared" si="30"/>
        <v>1000</v>
      </c>
      <c r="O429" s="30" t="s">
        <v>77</v>
      </c>
    </row>
    <row r="430" spans="1:15" s="97" customFormat="1" ht="26.25" customHeight="1" x14ac:dyDescent="0.3">
      <c r="A430" s="29" t="s">
        <v>569</v>
      </c>
      <c r="B430" s="29" t="s">
        <v>568</v>
      </c>
      <c r="C430" s="24">
        <v>64219</v>
      </c>
      <c r="D430" s="24">
        <v>275100</v>
      </c>
      <c r="E430" s="24"/>
      <c r="F430" s="24">
        <v>275100</v>
      </c>
      <c r="G430" s="24">
        <v>254001</v>
      </c>
      <c r="H430" s="24">
        <f t="shared" si="27"/>
        <v>21099</v>
      </c>
      <c r="I430" s="24">
        <v>5</v>
      </c>
      <c r="J430" s="96">
        <v>0.45100000000000001</v>
      </c>
      <c r="K430" s="24">
        <v>12</v>
      </c>
      <c r="L430" s="24">
        <f t="shared" si="28"/>
        <v>20099</v>
      </c>
      <c r="M430" s="24">
        <f t="shared" si="29"/>
        <v>274100</v>
      </c>
      <c r="N430" s="24">
        <f t="shared" si="30"/>
        <v>1000</v>
      </c>
      <c r="O430" s="30" t="s">
        <v>77</v>
      </c>
    </row>
    <row r="431" spans="1:15" s="97" customFormat="1" ht="26.25" customHeight="1" x14ac:dyDescent="0.3">
      <c r="A431" s="29" t="s">
        <v>569</v>
      </c>
      <c r="B431" s="29" t="s">
        <v>568</v>
      </c>
      <c r="C431" s="24">
        <v>64219</v>
      </c>
      <c r="D431" s="24">
        <v>275100</v>
      </c>
      <c r="E431" s="24"/>
      <c r="F431" s="24">
        <v>275100</v>
      </c>
      <c r="G431" s="24">
        <v>254001</v>
      </c>
      <c r="H431" s="24">
        <f t="shared" si="27"/>
        <v>21099</v>
      </c>
      <c r="I431" s="24">
        <v>5</v>
      </c>
      <c r="J431" s="96">
        <v>0.45100000000000001</v>
      </c>
      <c r="K431" s="24">
        <v>12</v>
      </c>
      <c r="L431" s="24">
        <f t="shared" si="28"/>
        <v>20099</v>
      </c>
      <c r="M431" s="24">
        <f t="shared" si="29"/>
        <v>274100</v>
      </c>
      <c r="N431" s="24">
        <f t="shared" si="30"/>
        <v>1000</v>
      </c>
      <c r="O431" s="30" t="s">
        <v>77</v>
      </c>
    </row>
    <row r="432" spans="1:15" s="97" customFormat="1" ht="26.25" customHeight="1" x14ac:dyDescent="0.3">
      <c r="A432" s="29" t="s">
        <v>569</v>
      </c>
      <c r="B432" s="29" t="s">
        <v>568</v>
      </c>
      <c r="C432" s="24">
        <v>64219</v>
      </c>
      <c r="D432" s="24">
        <v>275100</v>
      </c>
      <c r="E432" s="24"/>
      <c r="F432" s="24">
        <v>275100</v>
      </c>
      <c r="G432" s="24">
        <v>254001</v>
      </c>
      <c r="H432" s="24">
        <f t="shared" si="27"/>
        <v>21099</v>
      </c>
      <c r="I432" s="24">
        <v>5</v>
      </c>
      <c r="J432" s="96">
        <v>0.45100000000000001</v>
      </c>
      <c r="K432" s="24">
        <v>12</v>
      </c>
      <c r="L432" s="24">
        <f t="shared" si="28"/>
        <v>20099</v>
      </c>
      <c r="M432" s="24">
        <f t="shared" si="29"/>
        <v>274100</v>
      </c>
      <c r="N432" s="24">
        <f t="shared" si="30"/>
        <v>1000</v>
      </c>
      <c r="O432" s="30" t="s">
        <v>77</v>
      </c>
    </row>
    <row r="433" spans="1:15" s="97" customFormat="1" ht="26.25" customHeight="1" x14ac:dyDescent="0.3">
      <c r="A433" s="29" t="s">
        <v>569</v>
      </c>
      <c r="B433" s="29" t="s">
        <v>568</v>
      </c>
      <c r="C433" s="24">
        <v>64219</v>
      </c>
      <c r="D433" s="24">
        <v>275100</v>
      </c>
      <c r="E433" s="24"/>
      <c r="F433" s="24">
        <v>275100</v>
      </c>
      <c r="G433" s="24">
        <v>254001</v>
      </c>
      <c r="H433" s="24">
        <f t="shared" si="27"/>
        <v>21099</v>
      </c>
      <c r="I433" s="24">
        <v>5</v>
      </c>
      <c r="J433" s="96">
        <v>0.45100000000000001</v>
      </c>
      <c r="K433" s="24">
        <v>12</v>
      </c>
      <c r="L433" s="24">
        <f t="shared" si="28"/>
        <v>20099</v>
      </c>
      <c r="M433" s="24">
        <f t="shared" si="29"/>
        <v>274100</v>
      </c>
      <c r="N433" s="24">
        <f t="shared" si="30"/>
        <v>1000</v>
      </c>
      <c r="O433" s="30" t="s">
        <v>77</v>
      </c>
    </row>
    <row r="434" spans="1:15" s="97" customFormat="1" ht="26.25" customHeight="1" x14ac:dyDescent="0.3">
      <c r="A434" s="29" t="s">
        <v>569</v>
      </c>
      <c r="B434" s="29" t="s">
        <v>568</v>
      </c>
      <c r="C434" s="24">
        <v>64219</v>
      </c>
      <c r="D434" s="24">
        <v>275100</v>
      </c>
      <c r="E434" s="24"/>
      <c r="F434" s="24">
        <v>275100</v>
      </c>
      <c r="G434" s="24">
        <v>254001</v>
      </c>
      <c r="H434" s="24">
        <f t="shared" si="27"/>
        <v>21099</v>
      </c>
      <c r="I434" s="24">
        <v>5</v>
      </c>
      <c r="J434" s="96">
        <v>0.45100000000000001</v>
      </c>
      <c r="K434" s="24">
        <v>12</v>
      </c>
      <c r="L434" s="24">
        <f t="shared" si="28"/>
        <v>20099</v>
      </c>
      <c r="M434" s="24">
        <f t="shared" si="29"/>
        <v>274100</v>
      </c>
      <c r="N434" s="24">
        <f t="shared" si="30"/>
        <v>1000</v>
      </c>
      <c r="O434" s="30" t="s">
        <v>77</v>
      </c>
    </row>
    <row r="435" spans="1:15" s="97" customFormat="1" ht="26.25" customHeight="1" x14ac:dyDescent="0.3">
      <c r="A435" s="29" t="s">
        <v>569</v>
      </c>
      <c r="B435" s="29" t="s">
        <v>568</v>
      </c>
      <c r="C435" s="24">
        <v>64219</v>
      </c>
      <c r="D435" s="24">
        <v>275100</v>
      </c>
      <c r="E435" s="24"/>
      <c r="F435" s="24">
        <v>275100</v>
      </c>
      <c r="G435" s="24">
        <v>254001</v>
      </c>
      <c r="H435" s="24">
        <f t="shared" si="27"/>
        <v>21099</v>
      </c>
      <c r="I435" s="24">
        <v>5</v>
      </c>
      <c r="J435" s="96">
        <v>0.45100000000000001</v>
      </c>
      <c r="K435" s="24">
        <v>12</v>
      </c>
      <c r="L435" s="24">
        <f t="shared" si="28"/>
        <v>20099</v>
      </c>
      <c r="M435" s="24">
        <f t="shared" si="29"/>
        <v>274100</v>
      </c>
      <c r="N435" s="24">
        <f t="shared" si="30"/>
        <v>1000</v>
      </c>
      <c r="O435" s="30" t="s">
        <v>77</v>
      </c>
    </row>
    <row r="436" spans="1:15" s="97" customFormat="1" ht="26.25" customHeight="1" x14ac:dyDescent="0.3">
      <c r="A436" s="29" t="s">
        <v>569</v>
      </c>
      <c r="B436" s="29" t="s">
        <v>568</v>
      </c>
      <c r="C436" s="24">
        <v>64219</v>
      </c>
      <c r="D436" s="24">
        <v>275100</v>
      </c>
      <c r="E436" s="24"/>
      <c r="F436" s="24">
        <v>275100</v>
      </c>
      <c r="G436" s="24">
        <v>254001</v>
      </c>
      <c r="H436" s="24">
        <f t="shared" si="27"/>
        <v>21099</v>
      </c>
      <c r="I436" s="24">
        <v>5</v>
      </c>
      <c r="J436" s="96">
        <v>0.45100000000000001</v>
      </c>
      <c r="K436" s="24">
        <v>12</v>
      </c>
      <c r="L436" s="24">
        <f t="shared" si="28"/>
        <v>20099</v>
      </c>
      <c r="M436" s="24">
        <f t="shared" si="29"/>
        <v>274100</v>
      </c>
      <c r="N436" s="24">
        <f t="shared" si="30"/>
        <v>1000</v>
      </c>
      <c r="O436" s="30" t="s">
        <v>77</v>
      </c>
    </row>
    <row r="437" spans="1:15" s="97" customFormat="1" ht="26.25" customHeight="1" x14ac:dyDescent="0.3">
      <c r="A437" s="29" t="s">
        <v>569</v>
      </c>
      <c r="B437" s="29" t="s">
        <v>568</v>
      </c>
      <c r="C437" s="24">
        <v>64219</v>
      </c>
      <c r="D437" s="24">
        <v>275100</v>
      </c>
      <c r="E437" s="24"/>
      <c r="F437" s="24">
        <v>275100</v>
      </c>
      <c r="G437" s="24">
        <v>254001</v>
      </c>
      <c r="H437" s="24">
        <f t="shared" ref="H437:H500" si="31">F437-G437</f>
        <v>21099</v>
      </c>
      <c r="I437" s="24">
        <v>5</v>
      </c>
      <c r="J437" s="96">
        <v>0.45100000000000001</v>
      </c>
      <c r="K437" s="24">
        <v>12</v>
      </c>
      <c r="L437" s="24">
        <f t="shared" ref="L437:L488" si="32">H437-1000</f>
        <v>20099</v>
      </c>
      <c r="M437" s="24">
        <f t="shared" ref="M437:M500" si="33">G437+L437</f>
        <v>274100</v>
      </c>
      <c r="N437" s="24">
        <f t="shared" ref="N437:N500" si="34">F437-M437</f>
        <v>1000</v>
      </c>
      <c r="O437" s="30" t="s">
        <v>77</v>
      </c>
    </row>
    <row r="438" spans="1:15" s="97" customFormat="1" ht="26.25" customHeight="1" x14ac:dyDescent="0.3">
      <c r="A438" s="29" t="s">
        <v>569</v>
      </c>
      <c r="B438" s="29" t="s">
        <v>568</v>
      </c>
      <c r="C438" s="24">
        <v>64219</v>
      </c>
      <c r="D438" s="24">
        <v>275100</v>
      </c>
      <c r="E438" s="24"/>
      <c r="F438" s="24">
        <v>275100</v>
      </c>
      <c r="G438" s="24">
        <v>254001</v>
      </c>
      <c r="H438" s="24">
        <f t="shared" si="31"/>
        <v>21099</v>
      </c>
      <c r="I438" s="24">
        <v>5</v>
      </c>
      <c r="J438" s="96">
        <v>0.45100000000000001</v>
      </c>
      <c r="K438" s="24">
        <v>12</v>
      </c>
      <c r="L438" s="24">
        <f t="shared" si="32"/>
        <v>20099</v>
      </c>
      <c r="M438" s="24">
        <f t="shared" si="33"/>
        <v>274100</v>
      </c>
      <c r="N438" s="24">
        <f t="shared" si="34"/>
        <v>1000</v>
      </c>
      <c r="O438" s="30" t="s">
        <v>77</v>
      </c>
    </row>
    <row r="439" spans="1:15" s="97" customFormat="1" ht="26.25" customHeight="1" x14ac:dyDescent="0.3">
      <c r="A439" s="29" t="s">
        <v>569</v>
      </c>
      <c r="B439" s="29" t="s">
        <v>568</v>
      </c>
      <c r="C439" s="24">
        <v>64219</v>
      </c>
      <c r="D439" s="24">
        <v>275100</v>
      </c>
      <c r="E439" s="24"/>
      <c r="F439" s="24">
        <v>275100</v>
      </c>
      <c r="G439" s="24">
        <v>254001</v>
      </c>
      <c r="H439" s="24">
        <f t="shared" si="31"/>
        <v>21099</v>
      </c>
      <c r="I439" s="24">
        <v>5</v>
      </c>
      <c r="J439" s="96">
        <v>0.45100000000000001</v>
      </c>
      <c r="K439" s="24">
        <v>12</v>
      </c>
      <c r="L439" s="24">
        <f t="shared" si="32"/>
        <v>20099</v>
      </c>
      <c r="M439" s="24">
        <f t="shared" si="33"/>
        <v>274100</v>
      </c>
      <c r="N439" s="24">
        <f t="shared" si="34"/>
        <v>1000</v>
      </c>
      <c r="O439" s="30" t="s">
        <v>77</v>
      </c>
    </row>
    <row r="440" spans="1:15" s="97" customFormat="1" ht="26.25" customHeight="1" x14ac:dyDescent="0.3">
      <c r="A440" s="29" t="s">
        <v>569</v>
      </c>
      <c r="B440" s="29" t="s">
        <v>568</v>
      </c>
      <c r="C440" s="24">
        <v>64219</v>
      </c>
      <c r="D440" s="24">
        <v>275100</v>
      </c>
      <c r="E440" s="24"/>
      <c r="F440" s="24">
        <v>275100</v>
      </c>
      <c r="G440" s="24">
        <v>254001</v>
      </c>
      <c r="H440" s="24">
        <f t="shared" si="31"/>
        <v>21099</v>
      </c>
      <c r="I440" s="24">
        <v>5</v>
      </c>
      <c r="J440" s="96">
        <v>0.45100000000000001</v>
      </c>
      <c r="K440" s="24">
        <v>12</v>
      </c>
      <c r="L440" s="24">
        <f t="shared" si="32"/>
        <v>20099</v>
      </c>
      <c r="M440" s="24">
        <f t="shared" si="33"/>
        <v>274100</v>
      </c>
      <c r="N440" s="24">
        <f t="shared" si="34"/>
        <v>1000</v>
      </c>
      <c r="O440" s="30" t="s">
        <v>77</v>
      </c>
    </row>
    <row r="441" spans="1:15" s="97" customFormat="1" ht="26.25" customHeight="1" x14ac:dyDescent="0.3">
      <c r="A441" s="29" t="s">
        <v>569</v>
      </c>
      <c r="B441" s="29" t="s">
        <v>568</v>
      </c>
      <c r="C441" s="24">
        <v>64219</v>
      </c>
      <c r="D441" s="24">
        <v>275100</v>
      </c>
      <c r="E441" s="24"/>
      <c r="F441" s="24">
        <v>275100</v>
      </c>
      <c r="G441" s="24">
        <v>254001</v>
      </c>
      <c r="H441" s="24">
        <f t="shared" si="31"/>
        <v>21099</v>
      </c>
      <c r="I441" s="24">
        <v>5</v>
      </c>
      <c r="J441" s="96">
        <v>0.45100000000000001</v>
      </c>
      <c r="K441" s="24">
        <v>12</v>
      </c>
      <c r="L441" s="24">
        <f t="shared" si="32"/>
        <v>20099</v>
      </c>
      <c r="M441" s="24">
        <f t="shared" si="33"/>
        <v>274100</v>
      </c>
      <c r="N441" s="24">
        <f t="shared" si="34"/>
        <v>1000</v>
      </c>
      <c r="O441" s="30" t="s">
        <v>77</v>
      </c>
    </row>
    <row r="442" spans="1:15" s="97" customFormat="1" ht="26.25" customHeight="1" x14ac:dyDescent="0.3">
      <c r="A442" s="29" t="s">
        <v>569</v>
      </c>
      <c r="B442" s="29" t="s">
        <v>568</v>
      </c>
      <c r="C442" s="24">
        <v>64219</v>
      </c>
      <c r="D442" s="24">
        <v>275100</v>
      </c>
      <c r="E442" s="24"/>
      <c r="F442" s="24">
        <v>275100</v>
      </c>
      <c r="G442" s="24">
        <v>254001</v>
      </c>
      <c r="H442" s="24">
        <f t="shared" si="31"/>
        <v>21099</v>
      </c>
      <c r="I442" s="24">
        <v>5</v>
      </c>
      <c r="J442" s="96">
        <v>0.45100000000000001</v>
      </c>
      <c r="K442" s="24">
        <v>12</v>
      </c>
      <c r="L442" s="24">
        <f t="shared" si="32"/>
        <v>20099</v>
      </c>
      <c r="M442" s="24">
        <f t="shared" si="33"/>
        <v>274100</v>
      </c>
      <c r="N442" s="24">
        <f t="shared" si="34"/>
        <v>1000</v>
      </c>
      <c r="O442" s="30" t="s">
        <v>77</v>
      </c>
    </row>
    <row r="443" spans="1:15" s="97" customFormat="1" ht="26.25" customHeight="1" x14ac:dyDescent="0.3">
      <c r="A443" s="29" t="s">
        <v>569</v>
      </c>
      <c r="B443" s="29" t="s">
        <v>568</v>
      </c>
      <c r="C443" s="24">
        <v>64219</v>
      </c>
      <c r="D443" s="24">
        <v>275100</v>
      </c>
      <c r="E443" s="24"/>
      <c r="F443" s="24">
        <v>275100</v>
      </c>
      <c r="G443" s="24">
        <v>254001</v>
      </c>
      <c r="H443" s="24">
        <f t="shared" si="31"/>
        <v>21099</v>
      </c>
      <c r="I443" s="24">
        <v>5</v>
      </c>
      <c r="J443" s="96">
        <v>0.45100000000000001</v>
      </c>
      <c r="K443" s="24">
        <v>12</v>
      </c>
      <c r="L443" s="24">
        <f t="shared" si="32"/>
        <v>20099</v>
      </c>
      <c r="M443" s="24">
        <f t="shared" si="33"/>
        <v>274100</v>
      </c>
      <c r="N443" s="24">
        <f t="shared" si="34"/>
        <v>1000</v>
      </c>
      <c r="O443" s="30" t="s">
        <v>77</v>
      </c>
    </row>
    <row r="444" spans="1:15" s="97" customFormat="1" ht="26.25" customHeight="1" x14ac:dyDescent="0.3">
      <c r="A444" s="29" t="s">
        <v>569</v>
      </c>
      <c r="B444" s="29" t="s">
        <v>568</v>
      </c>
      <c r="C444" s="24">
        <v>64219</v>
      </c>
      <c r="D444" s="24">
        <v>275100</v>
      </c>
      <c r="E444" s="24"/>
      <c r="F444" s="24">
        <v>275100</v>
      </c>
      <c r="G444" s="24">
        <v>254001</v>
      </c>
      <c r="H444" s="24">
        <f t="shared" si="31"/>
        <v>21099</v>
      </c>
      <c r="I444" s="24">
        <v>5</v>
      </c>
      <c r="J444" s="96">
        <v>0.45100000000000001</v>
      </c>
      <c r="K444" s="24">
        <v>12</v>
      </c>
      <c r="L444" s="24">
        <f t="shared" si="32"/>
        <v>20099</v>
      </c>
      <c r="M444" s="24">
        <f t="shared" si="33"/>
        <v>274100</v>
      </c>
      <c r="N444" s="24">
        <f t="shared" si="34"/>
        <v>1000</v>
      </c>
      <c r="O444" s="30" t="s">
        <v>77</v>
      </c>
    </row>
    <row r="445" spans="1:15" s="97" customFormat="1" ht="26.25" customHeight="1" x14ac:dyDescent="0.3">
      <c r="A445" s="29" t="s">
        <v>569</v>
      </c>
      <c r="B445" s="29" t="s">
        <v>568</v>
      </c>
      <c r="C445" s="24">
        <v>64219</v>
      </c>
      <c r="D445" s="24">
        <v>275100</v>
      </c>
      <c r="E445" s="24"/>
      <c r="F445" s="24">
        <v>275100</v>
      </c>
      <c r="G445" s="24">
        <v>254001</v>
      </c>
      <c r="H445" s="24">
        <f t="shared" si="31"/>
        <v>21099</v>
      </c>
      <c r="I445" s="24">
        <v>5</v>
      </c>
      <c r="J445" s="96">
        <v>0.45100000000000001</v>
      </c>
      <c r="K445" s="24">
        <v>12</v>
      </c>
      <c r="L445" s="24">
        <f t="shared" si="32"/>
        <v>20099</v>
      </c>
      <c r="M445" s="24">
        <f t="shared" si="33"/>
        <v>274100</v>
      </c>
      <c r="N445" s="24">
        <f t="shared" si="34"/>
        <v>1000</v>
      </c>
      <c r="O445" s="30" t="s">
        <v>77</v>
      </c>
    </row>
    <row r="446" spans="1:15" s="97" customFormat="1" ht="26.25" customHeight="1" x14ac:dyDescent="0.3">
      <c r="A446" s="29" t="s">
        <v>569</v>
      </c>
      <c r="B446" s="29" t="s">
        <v>568</v>
      </c>
      <c r="C446" s="24">
        <v>64219</v>
      </c>
      <c r="D446" s="24">
        <v>275100</v>
      </c>
      <c r="E446" s="24"/>
      <c r="F446" s="24">
        <v>275100</v>
      </c>
      <c r="G446" s="24">
        <v>254001</v>
      </c>
      <c r="H446" s="24">
        <f t="shared" si="31"/>
        <v>21099</v>
      </c>
      <c r="I446" s="24">
        <v>5</v>
      </c>
      <c r="J446" s="96">
        <v>0.45100000000000001</v>
      </c>
      <c r="K446" s="24">
        <v>12</v>
      </c>
      <c r="L446" s="24">
        <f t="shared" si="32"/>
        <v>20099</v>
      </c>
      <c r="M446" s="24">
        <f t="shared" si="33"/>
        <v>274100</v>
      </c>
      <c r="N446" s="24">
        <f t="shared" si="34"/>
        <v>1000</v>
      </c>
      <c r="O446" s="30" t="s">
        <v>77</v>
      </c>
    </row>
    <row r="447" spans="1:15" s="97" customFormat="1" ht="26.25" customHeight="1" x14ac:dyDescent="0.3">
      <c r="A447" s="29" t="s">
        <v>569</v>
      </c>
      <c r="B447" s="29" t="s">
        <v>568</v>
      </c>
      <c r="C447" s="24">
        <v>64219</v>
      </c>
      <c r="D447" s="24">
        <v>275100</v>
      </c>
      <c r="E447" s="24"/>
      <c r="F447" s="24">
        <v>275100</v>
      </c>
      <c r="G447" s="24">
        <v>254001</v>
      </c>
      <c r="H447" s="24">
        <f t="shared" si="31"/>
        <v>21099</v>
      </c>
      <c r="I447" s="24">
        <v>5</v>
      </c>
      <c r="J447" s="96">
        <v>0.45100000000000001</v>
      </c>
      <c r="K447" s="24">
        <v>12</v>
      </c>
      <c r="L447" s="24">
        <f t="shared" si="32"/>
        <v>20099</v>
      </c>
      <c r="M447" s="24">
        <f t="shared" si="33"/>
        <v>274100</v>
      </c>
      <c r="N447" s="24">
        <f t="shared" si="34"/>
        <v>1000</v>
      </c>
      <c r="O447" s="30" t="s">
        <v>77</v>
      </c>
    </row>
    <row r="448" spans="1:15" s="97" customFormat="1" ht="26.25" customHeight="1" x14ac:dyDescent="0.3">
      <c r="A448" s="29" t="s">
        <v>569</v>
      </c>
      <c r="B448" s="29" t="s">
        <v>568</v>
      </c>
      <c r="C448" s="24">
        <v>64219</v>
      </c>
      <c r="D448" s="24">
        <v>275100</v>
      </c>
      <c r="E448" s="24"/>
      <c r="F448" s="24">
        <v>275100</v>
      </c>
      <c r="G448" s="24">
        <v>254001</v>
      </c>
      <c r="H448" s="24">
        <f t="shared" si="31"/>
        <v>21099</v>
      </c>
      <c r="I448" s="24">
        <v>5</v>
      </c>
      <c r="J448" s="96">
        <v>0.45100000000000001</v>
      </c>
      <c r="K448" s="24">
        <v>12</v>
      </c>
      <c r="L448" s="24">
        <f t="shared" si="32"/>
        <v>20099</v>
      </c>
      <c r="M448" s="24">
        <f t="shared" si="33"/>
        <v>274100</v>
      </c>
      <c r="N448" s="24">
        <f t="shared" si="34"/>
        <v>1000</v>
      </c>
      <c r="O448" s="30" t="s">
        <v>77</v>
      </c>
    </row>
    <row r="449" spans="1:15" s="97" customFormat="1" ht="26.25" customHeight="1" x14ac:dyDescent="0.3">
      <c r="A449" s="29" t="s">
        <v>569</v>
      </c>
      <c r="B449" s="29" t="s">
        <v>568</v>
      </c>
      <c r="C449" s="24">
        <v>64219</v>
      </c>
      <c r="D449" s="24">
        <v>275100</v>
      </c>
      <c r="E449" s="24"/>
      <c r="F449" s="24">
        <v>275100</v>
      </c>
      <c r="G449" s="24">
        <v>254001</v>
      </c>
      <c r="H449" s="24">
        <f t="shared" si="31"/>
        <v>21099</v>
      </c>
      <c r="I449" s="24">
        <v>5</v>
      </c>
      <c r="J449" s="96">
        <v>0.45100000000000001</v>
      </c>
      <c r="K449" s="24">
        <v>12</v>
      </c>
      <c r="L449" s="24">
        <f t="shared" si="32"/>
        <v>20099</v>
      </c>
      <c r="M449" s="24">
        <f t="shared" si="33"/>
        <v>274100</v>
      </c>
      <c r="N449" s="24">
        <f t="shared" si="34"/>
        <v>1000</v>
      </c>
      <c r="O449" s="30" t="s">
        <v>77</v>
      </c>
    </row>
    <row r="450" spans="1:15" s="97" customFormat="1" ht="26.25" customHeight="1" x14ac:dyDescent="0.3">
      <c r="A450" s="29" t="s">
        <v>569</v>
      </c>
      <c r="B450" s="29" t="s">
        <v>568</v>
      </c>
      <c r="C450" s="24">
        <v>64219</v>
      </c>
      <c r="D450" s="24">
        <v>275100</v>
      </c>
      <c r="E450" s="24"/>
      <c r="F450" s="24">
        <v>275100</v>
      </c>
      <c r="G450" s="24">
        <v>254001</v>
      </c>
      <c r="H450" s="24">
        <f t="shared" si="31"/>
        <v>21099</v>
      </c>
      <c r="I450" s="24">
        <v>5</v>
      </c>
      <c r="J450" s="96">
        <v>0.45100000000000001</v>
      </c>
      <c r="K450" s="24">
        <v>12</v>
      </c>
      <c r="L450" s="24">
        <f t="shared" si="32"/>
        <v>20099</v>
      </c>
      <c r="M450" s="24">
        <f t="shared" si="33"/>
        <v>274100</v>
      </c>
      <c r="N450" s="24">
        <f t="shared" si="34"/>
        <v>1000</v>
      </c>
      <c r="O450" s="30" t="s">
        <v>77</v>
      </c>
    </row>
    <row r="451" spans="1:15" s="97" customFormat="1" ht="26.25" customHeight="1" x14ac:dyDescent="0.3">
      <c r="A451" s="29" t="s">
        <v>569</v>
      </c>
      <c r="B451" s="29" t="s">
        <v>568</v>
      </c>
      <c r="C451" s="24">
        <v>64219</v>
      </c>
      <c r="D451" s="24">
        <v>275100</v>
      </c>
      <c r="E451" s="24"/>
      <c r="F451" s="24">
        <v>275100</v>
      </c>
      <c r="G451" s="24">
        <v>254001</v>
      </c>
      <c r="H451" s="24">
        <f t="shared" si="31"/>
        <v>21099</v>
      </c>
      <c r="I451" s="24">
        <v>5</v>
      </c>
      <c r="J451" s="96">
        <v>0.45100000000000001</v>
      </c>
      <c r="K451" s="24">
        <v>12</v>
      </c>
      <c r="L451" s="24">
        <f t="shared" si="32"/>
        <v>20099</v>
      </c>
      <c r="M451" s="24">
        <f t="shared" si="33"/>
        <v>274100</v>
      </c>
      <c r="N451" s="24">
        <f t="shared" si="34"/>
        <v>1000</v>
      </c>
      <c r="O451" s="30" t="s">
        <v>77</v>
      </c>
    </row>
    <row r="452" spans="1:15" s="97" customFormat="1" ht="26.25" customHeight="1" x14ac:dyDescent="0.3">
      <c r="A452" s="29" t="s">
        <v>569</v>
      </c>
      <c r="B452" s="29" t="s">
        <v>568</v>
      </c>
      <c r="C452" s="24">
        <v>64219</v>
      </c>
      <c r="D452" s="24">
        <v>275100</v>
      </c>
      <c r="E452" s="24"/>
      <c r="F452" s="24">
        <v>275100</v>
      </c>
      <c r="G452" s="24">
        <v>254001</v>
      </c>
      <c r="H452" s="24">
        <f t="shared" si="31"/>
        <v>21099</v>
      </c>
      <c r="I452" s="24">
        <v>5</v>
      </c>
      <c r="J452" s="96">
        <v>0.45100000000000001</v>
      </c>
      <c r="K452" s="24">
        <v>12</v>
      </c>
      <c r="L452" s="24">
        <f t="shared" si="32"/>
        <v>20099</v>
      </c>
      <c r="M452" s="24">
        <f t="shared" si="33"/>
        <v>274100</v>
      </c>
      <c r="N452" s="24">
        <f t="shared" si="34"/>
        <v>1000</v>
      </c>
      <c r="O452" s="30" t="s">
        <v>77</v>
      </c>
    </row>
    <row r="453" spans="1:15" s="97" customFormat="1" ht="26.25" customHeight="1" x14ac:dyDescent="0.3">
      <c r="A453" s="29" t="s">
        <v>570</v>
      </c>
      <c r="B453" s="29" t="s">
        <v>568</v>
      </c>
      <c r="C453" s="24">
        <v>64219</v>
      </c>
      <c r="D453" s="24">
        <v>275100</v>
      </c>
      <c r="E453" s="24"/>
      <c r="F453" s="24">
        <v>275100</v>
      </c>
      <c r="G453" s="24">
        <v>254001</v>
      </c>
      <c r="H453" s="24">
        <f t="shared" si="31"/>
        <v>21099</v>
      </c>
      <c r="I453" s="24">
        <v>5</v>
      </c>
      <c r="J453" s="96">
        <v>0.45100000000000001</v>
      </c>
      <c r="K453" s="24">
        <v>12</v>
      </c>
      <c r="L453" s="24">
        <f t="shared" si="32"/>
        <v>20099</v>
      </c>
      <c r="M453" s="24">
        <f t="shared" si="33"/>
        <v>274100</v>
      </c>
      <c r="N453" s="24">
        <f t="shared" si="34"/>
        <v>1000</v>
      </c>
      <c r="O453" s="30" t="s">
        <v>77</v>
      </c>
    </row>
    <row r="454" spans="1:15" s="97" customFormat="1" ht="26.25" customHeight="1" x14ac:dyDescent="0.3">
      <c r="A454" s="29" t="s">
        <v>570</v>
      </c>
      <c r="B454" s="29" t="s">
        <v>568</v>
      </c>
      <c r="C454" s="24">
        <v>64219</v>
      </c>
      <c r="D454" s="24">
        <v>275100</v>
      </c>
      <c r="E454" s="24"/>
      <c r="F454" s="24">
        <v>275100</v>
      </c>
      <c r="G454" s="24">
        <v>254001</v>
      </c>
      <c r="H454" s="24">
        <f t="shared" si="31"/>
        <v>21099</v>
      </c>
      <c r="I454" s="24">
        <v>5</v>
      </c>
      <c r="J454" s="96">
        <v>0.45100000000000001</v>
      </c>
      <c r="K454" s="24">
        <v>12</v>
      </c>
      <c r="L454" s="24">
        <f t="shared" si="32"/>
        <v>20099</v>
      </c>
      <c r="M454" s="24">
        <f t="shared" si="33"/>
        <v>274100</v>
      </c>
      <c r="N454" s="24">
        <f t="shared" si="34"/>
        <v>1000</v>
      </c>
      <c r="O454" s="30" t="s">
        <v>77</v>
      </c>
    </row>
    <row r="455" spans="1:15" s="97" customFormat="1" ht="26.25" customHeight="1" x14ac:dyDescent="0.3">
      <c r="A455" s="29" t="s">
        <v>570</v>
      </c>
      <c r="B455" s="29" t="s">
        <v>568</v>
      </c>
      <c r="C455" s="24">
        <v>64219</v>
      </c>
      <c r="D455" s="24">
        <v>275100</v>
      </c>
      <c r="E455" s="24"/>
      <c r="F455" s="24">
        <v>275100</v>
      </c>
      <c r="G455" s="24">
        <v>254001</v>
      </c>
      <c r="H455" s="24">
        <f t="shared" si="31"/>
        <v>21099</v>
      </c>
      <c r="I455" s="24">
        <v>5</v>
      </c>
      <c r="J455" s="96">
        <v>0.45100000000000001</v>
      </c>
      <c r="K455" s="24">
        <v>12</v>
      </c>
      <c r="L455" s="24">
        <f t="shared" si="32"/>
        <v>20099</v>
      </c>
      <c r="M455" s="24">
        <f t="shared" si="33"/>
        <v>274100</v>
      </c>
      <c r="N455" s="24">
        <f t="shared" si="34"/>
        <v>1000</v>
      </c>
      <c r="O455" s="30" t="s">
        <v>77</v>
      </c>
    </row>
    <row r="456" spans="1:15" s="97" customFormat="1" ht="26.25" customHeight="1" x14ac:dyDescent="0.3">
      <c r="A456" s="29" t="s">
        <v>570</v>
      </c>
      <c r="B456" s="29" t="s">
        <v>568</v>
      </c>
      <c r="C456" s="24">
        <v>64219</v>
      </c>
      <c r="D456" s="24">
        <v>275100</v>
      </c>
      <c r="E456" s="24"/>
      <c r="F456" s="24">
        <v>275100</v>
      </c>
      <c r="G456" s="24">
        <v>254001</v>
      </c>
      <c r="H456" s="24">
        <f t="shared" si="31"/>
        <v>21099</v>
      </c>
      <c r="I456" s="24">
        <v>5</v>
      </c>
      <c r="J456" s="96">
        <v>0.45100000000000001</v>
      </c>
      <c r="K456" s="24">
        <v>12</v>
      </c>
      <c r="L456" s="24">
        <f t="shared" si="32"/>
        <v>20099</v>
      </c>
      <c r="M456" s="24">
        <f t="shared" si="33"/>
        <v>274100</v>
      </c>
      <c r="N456" s="24">
        <f t="shared" si="34"/>
        <v>1000</v>
      </c>
      <c r="O456" s="30" t="s">
        <v>77</v>
      </c>
    </row>
    <row r="457" spans="1:15" s="97" customFormat="1" ht="26.25" customHeight="1" x14ac:dyDescent="0.3">
      <c r="A457" s="29" t="s">
        <v>570</v>
      </c>
      <c r="B457" s="29" t="s">
        <v>568</v>
      </c>
      <c r="C457" s="24">
        <v>64219</v>
      </c>
      <c r="D457" s="24">
        <v>275100</v>
      </c>
      <c r="E457" s="24"/>
      <c r="F457" s="24">
        <v>275100</v>
      </c>
      <c r="G457" s="24">
        <v>254001</v>
      </c>
      <c r="H457" s="24">
        <f t="shared" si="31"/>
        <v>21099</v>
      </c>
      <c r="I457" s="24">
        <v>5</v>
      </c>
      <c r="J457" s="96">
        <v>0.45100000000000001</v>
      </c>
      <c r="K457" s="24">
        <v>12</v>
      </c>
      <c r="L457" s="24">
        <f t="shared" si="32"/>
        <v>20099</v>
      </c>
      <c r="M457" s="24">
        <f t="shared" si="33"/>
        <v>274100</v>
      </c>
      <c r="N457" s="24">
        <f t="shared" si="34"/>
        <v>1000</v>
      </c>
      <c r="O457" s="30" t="s">
        <v>77</v>
      </c>
    </row>
    <row r="458" spans="1:15" s="97" customFormat="1" ht="26.25" customHeight="1" x14ac:dyDescent="0.3">
      <c r="A458" s="29" t="s">
        <v>570</v>
      </c>
      <c r="B458" s="29" t="s">
        <v>568</v>
      </c>
      <c r="C458" s="24">
        <v>64219</v>
      </c>
      <c r="D458" s="24">
        <v>275100</v>
      </c>
      <c r="E458" s="24"/>
      <c r="F458" s="24">
        <v>275100</v>
      </c>
      <c r="G458" s="24">
        <v>254001</v>
      </c>
      <c r="H458" s="24">
        <f t="shared" si="31"/>
        <v>21099</v>
      </c>
      <c r="I458" s="24">
        <v>5</v>
      </c>
      <c r="J458" s="96">
        <v>0.45100000000000001</v>
      </c>
      <c r="K458" s="24">
        <v>12</v>
      </c>
      <c r="L458" s="24">
        <f t="shared" si="32"/>
        <v>20099</v>
      </c>
      <c r="M458" s="24">
        <f t="shared" si="33"/>
        <v>274100</v>
      </c>
      <c r="N458" s="24">
        <f t="shared" si="34"/>
        <v>1000</v>
      </c>
      <c r="O458" s="30" t="s">
        <v>77</v>
      </c>
    </row>
    <row r="459" spans="1:15" s="97" customFormat="1" ht="26.25" customHeight="1" x14ac:dyDescent="0.3">
      <c r="A459" s="29" t="s">
        <v>570</v>
      </c>
      <c r="B459" s="29" t="s">
        <v>568</v>
      </c>
      <c r="C459" s="24">
        <v>64219</v>
      </c>
      <c r="D459" s="24">
        <v>275100</v>
      </c>
      <c r="E459" s="24"/>
      <c r="F459" s="24">
        <v>275100</v>
      </c>
      <c r="G459" s="24">
        <v>254001</v>
      </c>
      <c r="H459" s="24">
        <f t="shared" si="31"/>
        <v>21099</v>
      </c>
      <c r="I459" s="24">
        <v>5</v>
      </c>
      <c r="J459" s="96">
        <v>0.45100000000000001</v>
      </c>
      <c r="K459" s="24">
        <v>12</v>
      </c>
      <c r="L459" s="24">
        <f t="shared" si="32"/>
        <v>20099</v>
      </c>
      <c r="M459" s="24">
        <f t="shared" si="33"/>
        <v>274100</v>
      </c>
      <c r="N459" s="24">
        <f t="shared" si="34"/>
        <v>1000</v>
      </c>
      <c r="O459" s="30" t="s">
        <v>77</v>
      </c>
    </row>
    <row r="460" spans="1:15" s="97" customFormat="1" ht="26.25" customHeight="1" x14ac:dyDescent="0.3">
      <c r="A460" s="29" t="s">
        <v>570</v>
      </c>
      <c r="B460" s="29" t="s">
        <v>568</v>
      </c>
      <c r="C460" s="24">
        <v>64219</v>
      </c>
      <c r="D460" s="24">
        <v>275100</v>
      </c>
      <c r="E460" s="24"/>
      <c r="F460" s="24">
        <v>275100</v>
      </c>
      <c r="G460" s="24">
        <v>254001</v>
      </c>
      <c r="H460" s="24">
        <f t="shared" si="31"/>
        <v>21099</v>
      </c>
      <c r="I460" s="24">
        <v>5</v>
      </c>
      <c r="J460" s="96">
        <v>0.45100000000000001</v>
      </c>
      <c r="K460" s="24">
        <v>12</v>
      </c>
      <c r="L460" s="24">
        <f t="shared" si="32"/>
        <v>20099</v>
      </c>
      <c r="M460" s="24">
        <f t="shared" si="33"/>
        <v>274100</v>
      </c>
      <c r="N460" s="24">
        <f t="shared" si="34"/>
        <v>1000</v>
      </c>
      <c r="O460" s="30" t="s">
        <v>77</v>
      </c>
    </row>
    <row r="461" spans="1:15" s="97" customFormat="1" ht="26.25" customHeight="1" x14ac:dyDescent="0.3">
      <c r="A461" s="29" t="s">
        <v>570</v>
      </c>
      <c r="B461" s="29" t="s">
        <v>568</v>
      </c>
      <c r="C461" s="24">
        <v>64219</v>
      </c>
      <c r="D461" s="24">
        <v>275100</v>
      </c>
      <c r="E461" s="24"/>
      <c r="F461" s="24">
        <v>275100</v>
      </c>
      <c r="G461" s="24">
        <v>254001</v>
      </c>
      <c r="H461" s="24">
        <f t="shared" si="31"/>
        <v>21099</v>
      </c>
      <c r="I461" s="24">
        <v>5</v>
      </c>
      <c r="J461" s="96">
        <v>0.45100000000000001</v>
      </c>
      <c r="K461" s="24">
        <v>12</v>
      </c>
      <c r="L461" s="24">
        <f t="shared" si="32"/>
        <v>20099</v>
      </c>
      <c r="M461" s="24">
        <f t="shared" si="33"/>
        <v>274100</v>
      </c>
      <c r="N461" s="24">
        <f t="shared" si="34"/>
        <v>1000</v>
      </c>
      <c r="O461" s="30" t="s">
        <v>77</v>
      </c>
    </row>
    <row r="462" spans="1:15" s="97" customFormat="1" ht="26.25" customHeight="1" x14ac:dyDescent="0.3">
      <c r="A462" s="29" t="s">
        <v>570</v>
      </c>
      <c r="B462" s="29" t="s">
        <v>568</v>
      </c>
      <c r="C462" s="24">
        <v>64219</v>
      </c>
      <c r="D462" s="24">
        <v>275100</v>
      </c>
      <c r="E462" s="24"/>
      <c r="F462" s="24">
        <v>275100</v>
      </c>
      <c r="G462" s="24">
        <v>254001</v>
      </c>
      <c r="H462" s="24">
        <f t="shared" si="31"/>
        <v>21099</v>
      </c>
      <c r="I462" s="24">
        <v>5</v>
      </c>
      <c r="J462" s="96">
        <v>0.45100000000000001</v>
      </c>
      <c r="K462" s="24">
        <v>12</v>
      </c>
      <c r="L462" s="24">
        <f t="shared" si="32"/>
        <v>20099</v>
      </c>
      <c r="M462" s="24">
        <f t="shared" si="33"/>
        <v>274100</v>
      </c>
      <c r="N462" s="24">
        <f t="shared" si="34"/>
        <v>1000</v>
      </c>
      <c r="O462" s="30" t="s">
        <v>77</v>
      </c>
    </row>
    <row r="463" spans="1:15" s="97" customFormat="1" ht="26.25" customHeight="1" x14ac:dyDescent="0.3">
      <c r="A463" s="29" t="s">
        <v>570</v>
      </c>
      <c r="B463" s="29" t="s">
        <v>568</v>
      </c>
      <c r="C463" s="24">
        <v>64219</v>
      </c>
      <c r="D463" s="24">
        <v>275100</v>
      </c>
      <c r="E463" s="24"/>
      <c r="F463" s="24">
        <v>275100</v>
      </c>
      <c r="G463" s="24">
        <v>254001</v>
      </c>
      <c r="H463" s="24">
        <f t="shared" si="31"/>
        <v>21099</v>
      </c>
      <c r="I463" s="24">
        <v>5</v>
      </c>
      <c r="J463" s="96">
        <v>0.45100000000000001</v>
      </c>
      <c r="K463" s="24">
        <v>12</v>
      </c>
      <c r="L463" s="24">
        <f t="shared" si="32"/>
        <v>20099</v>
      </c>
      <c r="M463" s="24">
        <f t="shared" si="33"/>
        <v>274100</v>
      </c>
      <c r="N463" s="24">
        <f t="shared" si="34"/>
        <v>1000</v>
      </c>
      <c r="O463" s="30" t="s">
        <v>77</v>
      </c>
    </row>
    <row r="464" spans="1:15" s="97" customFormat="1" ht="26.25" customHeight="1" x14ac:dyDescent="0.3">
      <c r="A464" s="29" t="s">
        <v>570</v>
      </c>
      <c r="B464" s="29" t="s">
        <v>568</v>
      </c>
      <c r="C464" s="24">
        <v>64219</v>
      </c>
      <c r="D464" s="24">
        <v>275100</v>
      </c>
      <c r="E464" s="24"/>
      <c r="F464" s="24">
        <v>275100</v>
      </c>
      <c r="G464" s="24">
        <v>254001</v>
      </c>
      <c r="H464" s="24">
        <f t="shared" si="31"/>
        <v>21099</v>
      </c>
      <c r="I464" s="24">
        <v>5</v>
      </c>
      <c r="J464" s="96">
        <v>0.45100000000000001</v>
      </c>
      <c r="K464" s="24">
        <v>12</v>
      </c>
      <c r="L464" s="24">
        <f t="shared" si="32"/>
        <v>20099</v>
      </c>
      <c r="M464" s="24">
        <f t="shared" si="33"/>
        <v>274100</v>
      </c>
      <c r="N464" s="24">
        <f t="shared" si="34"/>
        <v>1000</v>
      </c>
      <c r="O464" s="30" t="s">
        <v>77</v>
      </c>
    </row>
    <row r="465" spans="1:15" s="97" customFormat="1" ht="26.25" customHeight="1" x14ac:dyDescent="0.3">
      <c r="A465" s="29" t="s">
        <v>570</v>
      </c>
      <c r="B465" s="29" t="s">
        <v>568</v>
      </c>
      <c r="C465" s="24">
        <v>64219</v>
      </c>
      <c r="D465" s="24">
        <v>275100</v>
      </c>
      <c r="E465" s="24"/>
      <c r="F465" s="24">
        <v>275100</v>
      </c>
      <c r="G465" s="24">
        <v>254001</v>
      </c>
      <c r="H465" s="24">
        <f t="shared" si="31"/>
        <v>21099</v>
      </c>
      <c r="I465" s="24">
        <v>5</v>
      </c>
      <c r="J465" s="96">
        <v>0.45100000000000001</v>
      </c>
      <c r="K465" s="24">
        <v>12</v>
      </c>
      <c r="L465" s="24">
        <f t="shared" si="32"/>
        <v>20099</v>
      </c>
      <c r="M465" s="24">
        <f t="shared" si="33"/>
        <v>274100</v>
      </c>
      <c r="N465" s="24">
        <f t="shared" si="34"/>
        <v>1000</v>
      </c>
      <c r="O465" s="30" t="s">
        <v>77</v>
      </c>
    </row>
    <row r="466" spans="1:15" s="97" customFormat="1" ht="26.25" customHeight="1" x14ac:dyDescent="0.3">
      <c r="A466" s="29" t="s">
        <v>571</v>
      </c>
      <c r="B466" s="29" t="s">
        <v>568</v>
      </c>
      <c r="C466" s="24">
        <v>128437</v>
      </c>
      <c r="D466" s="24">
        <v>550200</v>
      </c>
      <c r="E466" s="24"/>
      <c r="F466" s="24">
        <v>550200</v>
      </c>
      <c r="G466" s="24">
        <v>508003</v>
      </c>
      <c r="H466" s="24">
        <f t="shared" si="31"/>
        <v>42197</v>
      </c>
      <c r="I466" s="24">
        <v>5</v>
      </c>
      <c r="J466" s="96">
        <v>0.45100000000000001</v>
      </c>
      <c r="K466" s="24">
        <v>12</v>
      </c>
      <c r="L466" s="24">
        <f t="shared" si="32"/>
        <v>41197</v>
      </c>
      <c r="M466" s="24">
        <f t="shared" si="33"/>
        <v>549200</v>
      </c>
      <c r="N466" s="24">
        <f t="shared" si="34"/>
        <v>1000</v>
      </c>
      <c r="O466" s="30" t="s">
        <v>77</v>
      </c>
    </row>
    <row r="467" spans="1:15" s="97" customFormat="1" ht="26.25" customHeight="1" x14ac:dyDescent="0.3">
      <c r="A467" s="29" t="s">
        <v>572</v>
      </c>
      <c r="B467" s="29" t="s">
        <v>568</v>
      </c>
      <c r="C467" s="24">
        <v>258740</v>
      </c>
      <c r="D467" s="24">
        <v>1108400</v>
      </c>
      <c r="E467" s="24"/>
      <c r="F467" s="24">
        <v>1108400</v>
      </c>
      <c r="G467" s="24">
        <v>1023393</v>
      </c>
      <c r="H467" s="24">
        <f t="shared" si="31"/>
        <v>85007</v>
      </c>
      <c r="I467" s="24">
        <v>5</v>
      </c>
      <c r="J467" s="96">
        <v>0.45100000000000001</v>
      </c>
      <c r="K467" s="24">
        <v>12</v>
      </c>
      <c r="L467" s="24">
        <f t="shared" si="32"/>
        <v>84007</v>
      </c>
      <c r="M467" s="24">
        <f t="shared" si="33"/>
        <v>1107400</v>
      </c>
      <c r="N467" s="24">
        <f t="shared" si="34"/>
        <v>1000</v>
      </c>
      <c r="O467" s="30" t="s">
        <v>77</v>
      </c>
    </row>
    <row r="468" spans="1:15" s="97" customFormat="1" ht="26.25" customHeight="1" x14ac:dyDescent="0.3">
      <c r="A468" s="29" t="s">
        <v>572</v>
      </c>
      <c r="B468" s="29" t="s">
        <v>568</v>
      </c>
      <c r="C468" s="24">
        <v>258740</v>
      </c>
      <c r="D468" s="24">
        <v>1108400</v>
      </c>
      <c r="E468" s="24"/>
      <c r="F468" s="24">
        <v>1108400</v>
      </c>
      <c r="G468" s="24">
        <v>1023393</v>
      </c>
      <c r="H468" s="24">
        <f t="shared" si="31"/>
        <v>85007</v>
      </c>
      <c r="I468" s="24">
        <v>5</v>
      </c>
      <c r="J468" s="96">
        <v>0.45100000000000001</v>
      </c>
      <c r="K468" s="24">
        <v>12</v>
      </c>
      <c r="L468" s="24">
        <f t="shared" si="32"/>
        <v>84007</v>
      </c>
      <c r="M468" s="24">
        <f t="shared" si="33"/>
        <v>1107400</v>
      </c>
      <c r="N468" s="24">
        <f t="shared" si="34"/>
        <v>1000</v>
      </c>
      <c r="O468" s="30" t="s">
        <v>77</v>
      </c>
    </row>
    <row r="469" spans="1:15" s="97" customFormat="1" ht="26.25" customHeight="1" x14ac:dyDescent="0.3">
      <c r="A469" s="29" t="s">
        <v>573</v>
      </c>
      <c r="B469" s="29" t="s">
        <v>568</v>
      </c>
      <c r="C469" s="24">
        <v>344598</v>
      </c>
      <c r="D469" s="24">
        <v>1476200</v>
      </c>
      <c r="E469" s="24"/>
      <c r="F469" s="24">
        <v>1476200</v>
      </c>
      <c r="G469" s="24">
        <v>1362985</v>
      </c>
      <c r="H469" s="24">
        <f t="shared" si="31"/>
        <v>113215</v>
      </c>
      <c r="I469" s="24">
        <v>5</v>
      </c>
      <c r="J469" s="96">
        <v>0.45100000000000001</v>
      </c>
      <c r="K469" s="24">
        <v>12</v>
      </c>
      <c r="L469" s="24">
        <f t="shared" si="32"/>
        <v>112215</v>
      </c>
      <c r="M469" s="24">
        <f t="shared" si="33"/>
        <v>1475200</v>
      </c>
      <c r="N469" s="24">
        <f t="shared" si="34"/>
        <v>1000</v>
      </c>
      <c r="O469" s="30" t="s">
        <v>77</v>
      </c>
    </row>
    <row r="470" spans="1:15" s="97" customFormat="1" ht="26.25" customHeight="1" x14ac:dyDescent="0.3">
      <c r="A470" s="29" t="s">
        <v>573</v>
      </c>
      <c r="B470" s="29" t="s">
        <v>568</v>
      </c>
      <c r="C470" s="24">
        <v>344598</v>
      </c>
      <c r="D470" s="24">
        <v>1476200</v>
      </c>
      <c r="E470" s="24"/>
      <c r="F470" s="24">
        <v>1476200</v>
      </c>
      <c r="G470" s="24">
        <v>1362985</v>
      </c>
      <c r="H470" s="24">
        <f t="shared" si="31"/>
        <v>113215</v>
      </c>
      <c r="I470" s="24">
        <v>5</v>
      </c>
      <c r="J470" s="96">
        <v>0.45100000000000001</v>
      </c>
      <c r="K470" s="24">
        <v>12</v>
      </c>
      <c r="L470" s="24">
        <f t="shared" si="32"/>
        <v>112215</v>
      </c>
      <c r="M470" s="24">
        <f t="shared" si="33"/>
        <v>1475200</v>
      </c>
      <c r="N470" s="24">
        <f t="shared" si="34"/>
        <v>1000</v>
      </c>
      <c r="O470" s="30" t="s">
        <v>77</v>
      </c>
    </row>
    <row r="471" spans="1:15" s="97" customFormat="1" ht="26.25" customHeight="1" x14ac:dyDescent="0.3">
      <c r="A471" s="29" t="s">
        <v>573</v>
      </c>
      <c r="B471" s="29" t="s">
        <v>568</v>
      </c>
      <c r="C471" s="24">
        <v>344598</v>
      </c>
      <c r="D471" s="24">
        <v>1476200</v>
      </c>
      <c r="E471" s="24"/>
      <c r="F471" s="24">
        <v>1476200</v>
      </c>
      <c r="G471" s="24">
        <v>1362985</v>
      </c>
      <c r="H471" s="24">
        <f t="shared" si="31"/>
        <v>113215</v>
      </c>
      <c r="I471" s="24">
        <v>5</v>
      </c>
      <c r="J471" s="96">
        <v>0.45100000000000001</v>
      </c>
      <c r="K471" s="24">
        <v>12</v>
      </c>
      <c r="L471" s="24">
        <f t="shared" si="32"/>
        <v>112215</v>
      </c>
      <c r="M471" s="24">
        <f t="shared" si="33"/>
        <v>1475200</v>
      </c>
      <c r="N471" s="24">
        <f t="shared" si="34"/>
        <v>1000</v>
      </c>
      <c r="O471" s="30" t="s">
        <v>77</v>
      </c>
    </row>
    <row r="472" spans="1:15" s="97" customFormat="1" ht="26.25" customHeight="1" x14ac:dyDescent="0.3">
      <c r="A472" s="29" t="s">
        <v>573</v>
      </c>
      <c r="B472" s="29" t="s">
        <v>568</v>
      </c>
      <c r="C472" s="24">
        <v>344598</v>
      </c>
      <c r="D472" s="24">
        <v>1476200</v>
      </c>
      <c r="E472" s="24"/>
      <c r="F472" s="24">
        <v>1476200</v>
      </c>
      <c r="G472" s="24">
        <v>1362985</v>
      </c>
      <c r="H472" s="24">
        <f t="shared" si="31"/>
        <v>113215</v>
      </c>
      <c r="I472" s="24">
        <v>5</v>
      </c>
      <c r="J472" s="96">
        <v>0.45100000000000001</v>
      </c>
      <c r="K472" s="24">
        <v>12</v>
      </c>
      <c r="L472" s="24">
        <f t="shared" si="32"/>
        <v>112215</v>
      </c>
      <c r="M472" s="24">
        <f t="shared" si="33"/>
        <v>1475200</v>
      </c>
      <c r="N472" s="24">
        <f t="shared" si="34"/>
        <v>1000</v>
      </c>
      <c r="O472" s="30" t="s">
        <v>77</v>
      </c>
    </row>
    <row r="473" spans="1:15" s="97" customFormat="1" ht="26.25" customHeight="1" x14ac:dyDescent="0.3">
      <c r="A473" s="29" t="s">
        <v>573</v>
      </c>
      <c r="B473" s="29" t="s">
        <v>568</v>
      </c>
      <c r="C473" s="24">
        <v>344598</v>
      </c>
      <c r="D473" s="24">
        <v>1476200</v>
      </c>
      <c r="E473" s="24"/>
      <c r="F473" s="24">
        <v>1476200</v>
      </c>
      <c r="G473" s="24">
        <v>1362985</v>
      </c>
      <c r="H473" s="24">
        <f t="shared" si="31"/>
        <v>113215</v>
      </c>
      <c r="I473" s="24">
        <v>5</v>
      </c>
      <c r="J473" s="96">
        <v>0.45100000000000001</v>
      </c>
      <c r="K473" s="24">
        <v>12</v>
      </c>
      <c r="L473" s="24">
        <f t="shared" si="32"/>
        <v>112215</v>
      </c>
      <c r="M473" s="24">
        <f t="shared" si="33"/>
        <v>1475200</v>
      </c>
      <c r="N473" s="24">
        <f t="shared" si="34"/>
        <v>1000</v>
      </c>
      <c r="O473" s="30" t="s">
        <v>77</v>
      </c>
    </row>
    <row r="474" spans="1:15" s="97" customFormat="1" ht="26.25" customHeight="1" x14ac:dyDescent="0.3">
      <c r="A474" s="29" t="s">
        <v>573</v>
      </c>
      <c r="B474" s="29" t="s">
        <v>568</v>
      </c>
      <c r="C474" s="24">
        <v>344598</v>
      </c>
      <c r="D474" s="24">
        <v>1476200</v>
      </c>
      <c r="E474" s="24"/>
      <c r="F474" s="24">
        <v>1476200</v>
      </c>
      <c r="G474" s="24">
        <v>1362985</v>
      </c>
      <c r="H474" s="24">
        <f t="shared" si="31"/>
        <v>113215</v>
      </c>
      <c r="I474" s="24">
        <v>5</v>
      </c>
      <c r="J474" s="96">
        <v>0.45100000000000001</v>
      </c>
      <c r="K474" s="24">
        <v>12</v>
      </c>
      <c r="L474" s="24">
        <f t="shared" si="32"/>
        <v>112215</v>
      </c>
      <c r="M474" s="24">
        <f t="shared" si="33"/>
        <v>1475200</v>
      </c>
      <c r="N474" s="24">
        <f t="shared" si="34"/>
        <v>1000</v>
      </c>
      <c r="O474" s="30" t="s">
        <v>77</v>
      </c>
    </row>
    <row r="475" spans="1:15" s="97" customFormat="1" ht="26.25" customHeight="1" x14ac:dyDescent="0.3">
      <c r="A475" s="29" t="s">
        <v>573</v>
      </c>
      <c r="B475" s="29" t="s">
        <v>568</v>
      </c>
      <c r="C475" s="24">
        <v>344598</v>
      </c>
      <c r="D475" s="24">
        <v>1476200</v>
      </c>
      <c r="E475" s="24"/>
      <c r="F475" s="24">
        <v>1476200</v>
      </c>
      <c r="G475" s="24">
        <v>1362985</v>
      </c>
      <c r="H475" s="24">
        <f t="shared" si="31"/>
        <v>113215</v>
      </c>
      <c r="I475" s="24">
        <v>5</v>
      </c>
      <c r="J475" s="96">
        <v>0.45100000000000001</v>
      </c>
      <c r="K475" s="24">
        <v>12</v>
      </c>
      <c r="L475" s="24">
        <f t="shared" si="32"/>
        <v>112215</v>
      </c>
      <c r="M475" s="24">
        <f t="shared" si="33"/>
        <v>1475200</v>
      </c>
      <c r="N475" s="24">
        <f t="shared" si="34"/>
        <v>1000</v>
      </c>
      <c r="O475" s="30" t="s">
        <v>77</v>
      </c>
    </row>
    <row r="476" spans="1:15" s="97" customFormat="1" ht="26.25" customHeight="1" x14ac:dyDescent="0.3">
      <c r="A476" s="29" t="s">
        <v>573</v>
      </c>
      <c r="B476" s="29" t="s">
        <v>568</v>
      </c>
      <c r="C476" s="24">
        <v>344598</v>
      </c>
      <c r="D476" s="24">
        <v>1476200</v>
      </c>
      <c r="E476" s="24"/>
      <c r="F476" s="24">
        <v>1476200</v>
      </c>
      <c r="G476" s="24">
        <v>1362985</v>
      </c>
      <c r="H476" s="24">
        <f t="shared" si="31"/>
        <v>113215</v>
      </c>
      <c r="I476" s="24">
        <v>5</v>
      </c>
      <c r="J476" s="96">
        <v>0.45100000000000001</v>
      </c>
      <c r="K476" s="24">
        <v>12</v>
      </c>
      <c r="L476" s="24">
        <f t="shared" si="32"/>
        <v>112215</v>
      </c>
      <c r="M476" s="24">
        <f t="shared" si="33"/>
        <v>1475200</v>
      </c>
      <c r="N476" s="24">
        <f t="shared" si="34"/>
        <v>1000</v>
      </c>
      <c r="O476" s="30" t="s">
        <v>77</v>
      </c>
    </row>
    <row r="477" spans="1:15" s="97" customFormat="1" ht="26.25" customHeight="1" x14ac:dyDescent="0.3">
      <c r="A477" s="29" t="s">
        <v>573</v>
      </c>
      <c r="B477" s="29" t="s">
        <v>568</v>
      </c>
      <c r="C477" s="24">
        <v>344598</v>
      </c>
      <c r="D477" s="24">
        <v>1476200</v>
      </c>
      <c r="E477" s="24"/>
      <c r="F477" s="24">
        <v>1476200</v>
      </c>
      <c r="G477" s="24">
        <v>1362985</v>
      </c>
      <c r="H477" s="24">
        <f t="shared" si="31"/>
        <v>113215</v>
      </c>
      <c r="I477" s="24">
        <v>5</v>
      </c>
      <c r="J477" s="96">
        <v>0.45100000000000001</v>
      </c>
      <c r="K477" s="24">
        <v>12</v>
      </c>
      <c r="L477" s="24">
        <f t="shared" si="32"/>
        <v>112215</v>
      </c>
      <c r="M477" s="24">
        <f t="shared" si="33"/>
        <v>1475200</v>
      </c>
      <c r="N477" s="24">
        <f t="shared" si="34"/>
        <v>1000</v>
      </c>
      <c r="O477" s="30" t="s">
        <v>77</v>
      </c>
    </row>
    <row r="478" spans="1:15" s="97" customFormat="1" ht="26.25" customHeight="1" x14ac:dyDescent="0.3">
      <c r="A478" s="29" t="s">
        <v>573</v>
      </c>
      <c r="B478" s="29" t="s">
        <v>568</v>
      </c>
      <c r="C478" s="24">
        <v>344598</v>
      </c>
      <c r="D478" s="24">
        <v>1476200</v>
      </c>
      <c r="E478" s="24"/>
      <c r="F478" s="24">
        <v>1476200</v>
      </c>
      <c r="G478" s="24">
        <v>1362985</v>
      </c>
      <c r="H478" s="24">
        <f t="shared" si="31"/>
        <v>113215</v>
      </c>
      <c r="I478" s="24">
        <v>5</v>
      </c>
      <c r="J478" s="96">
        <v>0.45100000000000001</v>
      </c>
      <c r="K478" s="24">
        <v>12</v>
      </c>
      <c r="L478" s="24">
        <f t="shared" si="32"/>
        <v>112215</v>
      </c>
      <c r="M478" s="24">
        <f t="shared" si="33"/>
        <v>1475200</v>
      </c>
      <c r="N478" s="24">
        <f t="shared" si="34"/>
        <v>1000</v>
      </c>
      <c r="O478" s="30" t="s">
        <v>77</v>
      </c>
    </row>
    <row r="479" spans="1:15" s="97" customFormat="1" ht="26.25" customHeight="1" x14ac:dyDescent="0.3">
      <c r="A479" s="29" t="s">
        <v>574</v>
      </c>
      <c r="B479" s="29" t="s">
        <v>568</v>
      </c>
      <c r="C479" s="24">
        <v>1275864</v>
      </c>
      <c r="D479" s="24">
        <v>5465600</v>
      </c>
      <c r="E479" s="24"/>
      <c r="F479" s="24">
        <v>5465600</v>
      </c>
      <c r="G479" s="24">
        <v>5046424</v>
      </c>
      <c r="H479" s="24">
        <f t="shared" si="31"/>
        <v>419176</v>
      </c>
      <c r="I479" s="24">
        <v>5</v>
      </c>
      <c r="J479" s="96">
        <v>0.45100000000000001</v>
      </c>
      <c r="K479" s="24">
        <v>12</v>
      </c>
      <c r="L479" s="24">
        <f t="shared" si="32"/>
        <v>418176</v>
      </c>
      <c r="M479" s="24">
        <f t="shared" si="33"/>
        <v>5464600</v>
      </c>
      <c r="N479" s="24">
        <f t="shared" si="34"/>
        <v>1000</v>
      </c>
      <c r="O479" s="30" t="s">
        <v>77</v>
      </c>
    </row>
    <row r="480" spans="1:15" s="97" customFormat="1" ht="26.25" customHeight="1" x14ac:dyDescent="0.3">
      <c r="A480" s="29" t="s">
        <v>574</v>
      </c>
      <c r="B480" s="29" t="s">
        <v>568</v>
      </c>
      <c r="C480" s="24">
        <v>1275864</v>
      </c>
      <c r="D480" s="24">
        <v>5465600</v>
      </c>
      <c r="E480" s="24"/>
      <c r="F480" s="24">
        <v>5465600</v>
      </c>
      <c r="G480" s="24">
        <v>5046424</v>
      </c>
      <c r="H480" s="24">
        <f t="shared" si="31"/>
        <v>419176</v>
      </c>
      <c r="I480" s="24">
        <v>5</v>
      </c>
      <c r="J480" s="96">
        <v>0.45100000000000001</v>
      </c>
      <c r="K480" s="24">
        <v>12</v>
      </c>
      <c r="L480" s="24">
        <f t="shared" si="32"/>
        <v>418176</v>
      </c>
      <c r="M480" s="24">
        <f t="shared" si="33"/>
        <v>5464600</v>
      </c>
      <c r="N480" s="24">
        <f t="shared" si="34"/>
        <v>1000</v>
      </c>
      <c r="O480" s="30" t="s">
        <v>77</v>
      </c>
    </row>
    <row r="481" spans="1:15" s="97" customFormat="1" ht="26.25" customHeight="1" x14ac:dyDescent="0.3">
      <c r="A481" s="29" t="s">
        <v>575</v>
      </c>
      <c r="B481" s="29" t="s">
        <v>456</v>
      </c>
      <c r="C481" s="24">
        <v>4393730</v>
      </c>
      <c r="D481" s="24">
        <v>19782000</v>
      </c>
      <c r="E481" s="24"/>
      <c r="F481" s="24">
        <v>19782000</v>
      </c>
      <c r="G481" s="24">
        <v>18338474</v>
      </c>
      <c r="H481" s="24">
        <f t="shared" si="31"/>
        <v>1443526</v>
      </c>
      <c r="I481" s="24">
        <v>5</v>
      </c>
      <c r="J481" s="96">
        <v>0.45100000000000001</v>
      </c>
      <c r="K481" s="24">
        <v>12</v>
      </c>
      <c r="L481" s="24">
        <f t="shared" si="32"/>
        <v>1442526</v>
      </c>
      <c r="M481" s="24">
        <f t="shared" si="33"/>
        <v>19781000</v>
      </c>
      <c r="N481" s="24">
        <f t="shared" si="34"/>
        <v>1000</v>
      </c>
      <c r="O481" s="30" t="s">
        <v>77</v>
      </c>
    </row>
    <row r="482" spans="1:15" s="97" customFormat="1" ht="26.25" customHeight="1" x14ac:dyDescent="0.3">
      <c r="A482" s="29" t="s">
        <v>576</v>
      </c>
      <c r="B482" s="29" t="s">
        <v>577</v>
      </c>
      <c r="C482" s="24">
        <v>749827</v>
      </c>
      <c r="D482" s="24">
        <v>2690000</v>
      </c>
      <c r="E482" s="24"/>
      <c r="F482" s="24">
        <v>2690000</v>
      </c>
      <c r="G482" s="24">
        <v>2443649</v>
      </c>
      <c r="H482" s="24">
        <f t="shared" si="31"/>
        <v>246351</v>
      </c>
      <c r="I482" s="24">
        <v>5</v>
      </c>
      <c r="J482" s="96">
        <v>0.45100000000000001</v>
      </c>
      <c r="K482" s="24">
        <v>12</v>
      </c>
      <c r="L482" s="24">
        <f t="shared" si="32"/>
        <v>245351</v>
      </c>
      <c r="M482" s="24">
        <f t="shared" si="33"/>
        <v>2689000</v>
      </c>
      <c r="N482" s="24">
        <f t="shared" si="34"/>
        <v>1000</v>
      </c>
      <c r="O482" s="30" t="s">
        <v>77</v>
      </c>
    </row>
    <row r="483" spans="1:15" s="97" customFormat="1" ht="26.25" customHeight="1" x14ac:dyDescent="0.3">
      <c r="A483" s="29" t="s">
        <v>578</v>
      </c>
      <c r="B483" s="29" t="s">
        <v>579</v>
      </c>
      <c r="C483" s="24">
        <v>220456</v>
      </c>
      <c r="D483" s="24">
        <v>760000</v>
      </c>
      <c r="E483" s="24"/>
      <c r="F483" s="24">
        <v>760000</v>
      </c>
      <c r="G483" s="24">
        <v>687571</v>
      </c>
      <c r="H483" s="24">
        <f t="shared" si="31"/>
        <v>72429</v>
      </c>
      <c r="I483" s="24">
        <v>5</v>
      </c>
      <c r="J483" s="96">
        <v>0.45100000000000001</v>
      </c>
      <c r="K483" s="24">
        <v>12</v>
      </c>
      <c r="L483" s="24">
        <f t="shared" si="32"/>
        <v>71429</v>
      </c>
      <c r="M483" s="24">
        <f t="shared" si="33"/>
        <v>759000</v>
      </c>
      <c r="N483" s="24">
        <f t="shared" si="34"/>
        <v>1000</v>
      </c>
      <c r="O483" s="30" t="s">
        <v>77</v>
      </c>
    </row>
    <row r="484" spans="1:15" s="97" customFormat="1" ht="26.25" customHeight="1" x14ac:dyDescent="0.3">
      <c r="A484" s="29" t="s">
        <v>580</v>
      </c>
      <c r="B484" s="29" t="s">
        <v>579</v>
      </c>
      <c r="C484" s="24">
        <v>82672</v>
      </c>
      <c r="D484" s="24">
        <v>285000</v>
      </c>
      <c r="E484" s="24"/>
      <c r="F484" s="24">
        <v>285000</v>
      </c>
      <c r="G484" s="24">
        <v>257839</v>
      </c>
      <c r="H484" s="24">
        <f t="shared" si="31"/>
        <v>27161</v>
      </c>
      <c r="I484" s="24">
        <v>5</v>
      </c>
      <c r="J484" s="96">
        <v>0.45100000000000001</v>
      </c>
      <c r="K484" s="24">
        <v>12</v>
      </c>
      <c r="L484" s="24">
        <f t="shared" si="32"/>
        <v>26161</v>
      </c>
      <c r="M484" s="24">
        <f t="shared" si="33"/>
        <v>284000</v>
      </c>
      <c r="N484" s="24">
        <f t="shared" si="34"/>
        <v>1000</v>
      </c>
      <c r="O484" s="30" t="s">
        <v>77</v>
      </c>
    </row>
    <row r="485" spans="1:15" s="97" customFormat="1" ht="26.25" customHeight="1" x14ac:dyDescent="0.3">
      <c r="A485" s="29" t="s">
        <v>581</v>
      </c>
      <c r="B485" s="29" t="s">
        <v>582</v>
      </c>
      <c r="C485" s="24">
        <v>290074</v>
      </c>
      <c r="D485" s="24">
        <v>1000000</v>
      </c>
      <c r="E485" s="24"/>
      <c r="F485" s="24">
        <v>1000000</v>
      </c>
      <c r="G485" s="24">
        <v>904698</v>
      </c>
      <c r="H485" s="24">
        <f t="shared" si="31"/>
        <v>95302</v>
      </c>
      <c r="I485" s="24">
        <v>5</v>
      </c>
      <c r="J485" s="96">
        <v>0.45100000000000001</v>
      </c>
      <c r="K485" s="24">
        <v>12</v>
      </c>
      <c r="L485" s="24">
        <f t="shared" si="32"/>
        <v>94302</v>
      </c>
      <c r="M485" s="24">
        <f t="shared" si="33"/>
        <v>999000</v>
      </c>
      <c r="N485" s="24">
        <f t="shared" si="34"/>
        <v>1000</v>
      </c>
      <c r="O485" s="30" t="s">
        <v>77</v>
      </c>
    </row>
    <row r="486" spans="1:15" s="97" customFormat="1" ht="26.25" customHeight="1" x14ac:dyDescent="0.3">
      <c r="A486" s="29" t="s">
        <v>583</v>
      </c>
      <c r="B486" s="29" t="s">
        <v>584</v>
      </c>
      <c r="C486" s="24">
        <v>725184</v>
      </c>
      <c r="D486" s="24">
        <v>2500000</v>
      </c>
      <c r="E486" s="24"/>
      <c r="F486" s="24">
        <v>2500000</v>
      </c>
      <c r="G486" s="24">
        <v>2261746</v>
      </c>
      <c r="H486" s="24">
        <f t="shared" si="31"/>
        <v>238254</v>
      </c>
      <c r="I486" s="24">
        <v>5</v>
      </c>
      <c r="J486" s="96">
        <v>0.45100000000000001</v>
      </c>
      <c r="K486" s="24">
        <v>12</v>
      </c>
      <c r="L486" s="24">
        <f t="shared" si="32"/>
        <v>237254</v>
      </c>
      <c r="M486" s="24">
        <f t="shared" si="33"/>
        <v>2499000</v>
      </c>
      <c r="N486" s="24">
        <f t="shared" si="34"/>
        <v>1000</v>
      </c>
      <c r="O486" s="30" t="s">
        <v>77</v>
      </c>
    </row>
    <row r="487" spans="1:15" s="97" customFormat="1" ht="26.25" customHeight="1" x14ac:dyDescent="0.3">
      <c r="A487" s="29" t="s">
        <v>585</v>
      </c>
      <c r="B487" s="29" t="s">
        <v>584</v>
      </c>
      <c r="C487" s="24">
        <v>826710</v>
      </c>
      <c r="D487" s="24">
        <v>2850000</v>
      </c>
      <c r="E487" s="24"/>
      <c r="F487" s="24">
        <v>2850000</v>
      </c>
      <c r="G487" s="24">
        <v>2578390</v>
      </c>
      <c r="H487" s="24">
        <f t="shared" si="31"/>
        <v>271610</v>
      </c>
      <c r="I487" s="24">
        <v>5</v>
      </c>
      <c r="J487" s="96">
        <v>0.45100000000000001</v>
      </c>
      <c r="K487" s="24">
        <v>12</v>
      </c>
      <c r="L487" s="24">
        <f t="shared" si="32"/>
        <v>270610</v>
      </c>
      <c r="M487" s="24">
        <f t="shared" si="33"/>
        <v>2849000</v>
      </c>
      <c r="N487" s="24">
        <f t="shared" si="34"/>
        <v>1000</v>
      </c>
      <c r="O487" s="30" t="s">
        <v>77</v>
      </c>
    </row>
    <row r="488" spans="1:15" s="97" customFormat="1" ht="26.25" customHeight="1" x14ac:dyDescent="0.3">
      <c r="A488" s="29" t="s">
        <v>586</v>
      </c>
      <c r="B488" s="29" t="s">
        <v>584</v>
      </c>
      <c r="C488" s="24">
        <v>1177699</v>
      </c>
      <c r="D488" s="24">
        <v>4060000</v>
      </c>
      <c r="E488" s="24"/>
      <c r="F488" s="24">
        <v>4060000</v>
      </c>
      <c r="G488" s="24">
        <v>3673076</v>
      </c>
      <c r="H488" s="24">
        <f t="shared" si="31"/>
        <v>386924</v>
      </c>
      <c r="I488" s="24">
        <v>5</v>
      </c>
      <c r="J488" s="96">
        <v>0.45100000000000001</v>
      </c>
      <c r="K488" s="24">
        <v>12</v>
      </c>
      <c r="L488" s="24">
        <f t="shared" si="32"/>
        <v>385924</v>
      </c>
      <c r="M488" s="24">
        <f t="shared" si="33"/>
        <v>4059000</v>
      </c>
      <c r="N488" s="24">
        <f t="shared" si="34"/>
        <v>1000</v>
      </c>
      <c r="O488" s="30" t="s">
        <v>77</v>
      </c>
    </row>
    <row r="489" spans="1:15" s="97" customFormat="1" ht="26.25" customHeight="1" x14ac:dyDescent="0.3">
      <c r="A489" s="29" t="s">
        <v>587</v>
      </c>
      <c r="B489" s="29" t="s">
        <v>588</v>
      </c>
      <c r="C489" s="24">
        <v>57591</v>
      </c>
      <c r="D489" s="24">
        <v>150000</v>
      </c>
      <c r="E489" s="24"/>
      <c r="F489" s="24">
        <v>150000</v>
      </c>
      <c r="G489" s="24">
        <v>131079</v>
      </c>
      <c r="H489" s="24">
        <f t="shared" si="31"/>
        <v>18921</v>
      </c>
      <c r="I489" s="24">
        <v>5</v>
      </c>
      <c r="J489" s="96">
        <v>0.45100000000000001</v>
      </c>
      <c r="K489" s="24">
        <v>12</v>
      </c>
      <c r="L489" s="24">
        <f>ROUND(H489*J489*K489/12,0)</f>
        <v>8533</v>
      </c>
      <c r="M489" s="24">
        <f t="shared" si="33"/>
        <v>139612</v>
      </c>
      <c r="N489" s="24">
        <f t="shared" si="34"/>
        <v>10388</v>
      </c>
      <c r="O489" s="30" t="s">
        <v>77</v>
      </c>
    </row>
    <row r="490" spans="1:15" s="97" customFormat="1" ht="26.25" customHeight="1" x14ac:dyDescent="0.3">
      <c r="A490" s="29" t="s">
        <v>589</v>
      </c>
      <c r="B490" s="29" t="s">
        <v>590</v>
      </c>
      <c r="C490" s="24">
        <v>418489</v>
      </c>
      <c r="D490" s="24">
        <v>1090000</v>
      </c>
      <c r="E490" s="24"/>
      <c r="F490" s="24">
        <v>1090000</v>
      </c>
      <c r="G490" s="24">
        <v>952508</v>
      </c>
      <c r="H490" s="24">
        <f t="shared" si="31"/>
        <v>137492</v>
      </c>
      <c r="I490" s="24">
        <v>5</v>
      </c>
      <c r="J490" s="96">
        <v>0.45100000000000001</v>
      </c>
      <c r="K490" s="24">
        <v>12</v>
      </c>
      <c r="L490" s="24">
        <f t="shared" ref="L490:L553" si="35">ROUND(H490*J490*K490/12,0)</f>
        <v>62009</v>
      </c>
      <c r="M490" s="24">
        <f t="shared" si="33"/>
        <v>1014517</v>
      </c>
      <c r="N490" s="24">
        <f t="shared" si="34"/>
        <v>75483</v>
      </c>
      <c r="O490" s="30" t="s">
        <v>77</v>
      </c>
    </row>
    <row r="491" spans="1:15" s="97" customFormat="1" ht="26.25" customHeight="1" x14ac:dyDescent="0.3">
      <c r="A491" s="29" t="s">
        <v>591</v>
      </c>
      <c r="B491" s="29" t="s">
        <v>592</v>
      </c>
      <c r="C491" s="24">
        <v>32366</v>
      </c>
      <c r="D491" s="24">
        <v>80000</v>
      </c>
      <c r="E491" s="24"/>
      <c r="F491" s="24">
        <v>80000</v>
      </c>
      <c r="G491" s="24">
        <v>69366</v>
      </c>
      <c r="H491" s="24">
        <f t="shared" si="31"/>
        <v>10634</v>
      </c>
      <c r="I491" s="24">
        <v>5</v>
      </c>
      <c r="J491" s="96">
        <v>0.45100000000000001</v>
      </c>
      <c r="K491" s="24">
        <v>12</v>
      </c>
      <c r="L491" s="24">
        <f t="shared" si="35"/>
        <v>4796</v>
      </c>
      <c r="M491" s="24">
        <f t="shared" si="33"/>
        <v>74162</v>
      </c>
      <c r="N491" s="24">
        <f t="shared" si="34"/>
        <v>5838</v>
      </c>
      <c r="O491" s="30" t="s">
        <v>77</v>
      </c>
    </row>
    <row r="492" spans="1:15" s="97" customFormat="1" ht="26.25" customHeight="1" x14ac:dyDescent="0.3">
      <c r="A492" s="29" t="s">
        <v>591</v>
      </c>
      <c r="B492" s="29" t="s">
        <v>592</v>
      </c>
      <c r="C492" s="24">
        <v>32366</v>
      </c>
      <c r="D492" s="24">
        <v>80000</v>
      </c>
      <c r="E492" s="24"/>
      <c r="F492" s="24">
        <v>80000</v>
      </c>
      <c r="G492" s="24">
        <v>69366</v>
      </c>
      <c r="H492" s="24">
        <f t="shared" si="31"/>
        <v>10634</v>
      </c>
      <c r="I492" s="24">
        <v>5</v>
      </c>
      <c r="J492" s="96">
        <v>0.45100000000000001</v>
      </c>
      <c r="K492" s="24">
        <v>12</v>
      </c>
      <c r="L492" s="24">
        <f t="shared" si="35"/>
        <v>4796</v>
      </c>
      <c r="M492" s="24">
        <f t="shared" si="33"/>
        <v>74162</v>
      </c>
      <c r="N492" s="24">
        <f t="shared" si="34"/>
        <v>5838</v>
      </c>
      <c r="O492" s="30" t="s">
        <v>77</v>
      </c>
    </row>
    <row r="493" spans="1:15" s="97" customFormat="1" ht="26.25" customHeight="1" x14ac:dyDescent="0.3">
      <c r="A493" s="29" t="s">
        <v>591</v>
      </c>
      <c r="B493" s="29" t="s">
        <v>592</v>
      </c>
      <c r="C493" s="24">
        <v>32366</v>
      </c>
      <c r="D493" s="24">
        <v>80000</v>
      </c>
      <c r="E493" s="24"/>
      <c r="F493" s="24">
        <v>80000</v>
      </c>
      <c r="G493" s="24">
        <v>69366</v>
      </c>
      <c r="H493" s="24">
        <f t="shared" si="31"/>
        <v>10634</v>
      </c>
      <c r="I493" s="24">
        <v>5</v>
      </c>
      <c r="J493" s="96">
        <v>0.45100000000000001</v>
      </c>
      <c r="K493" s="24">
        <v>12</v>
      </c>
      <c r="L493" s="24">
        <f t="shared" si="35"/>
        <v>4796</v>
      </c>
      <c r="M493" s="24">
        <f t="shared" si="33"/>
        <v>74162</v>
      </c>
      <c r="N493" s="24">
        <f t="shared" si="34"/>
        <v>5838</v>
      </c>
      <c r="O493" s="30" t="s">
        <v>77</v>
      </c>
    </row>
    <row r="494" spans="1:15" s="97" customFormat="1" ht="26.25" customHeight="1" x14ac:dyDescent="0.3">
      <c r="A494" s="29" t="s">
        <v>591</v>
      </c>
      <c r="B494" s="29" t="s">
        <v>592</v>
      </c>
      <c r="C494" s="24">
        <v>32366</v>
      </c>
      <c r="D494" s="24">
        <v>80000</v>
      </c>
      <c r="E494" s="24"/>
      <c r="F494" s="24">
        <v>80000</v>
      </c>
      <c r="G494" s="24">
        <v>69366</v>
      </c>
      <c r="H494" s="24">
        <f t="shared" si="31"/>
        <v>10634</v>
      </c>
      <c r="I494" s="24">
        <v>5</v>
      </c>
      <c r="J494" s="96">
        <v>0.45100000000000001</v>
      </c>
      <c r="K494" s="24">
        <v>12</v>
      </c>
      <c r="L494" s="24">
        <f t="shared" si="35"/>
        <v>4796</v>
      </c>
      <c r="M494" s="24">
        <f t="shared" si="33"/>
        <v>74162</v>
      </c>
      <c r="N494" s="24">
        <f t="shared" si="34"/>
        <v>5838</v>
      </c>
      <c r="O494" s="30" t="s">
        <v>77</v>
      </c>
    </row>
    <row r="495" spans="1:15" s="97" customFormat="1" ht="26.25" customHeight="1" x14ac:dyDescent="0.3">
      <c r="A495" s="29" t="s">
        <v>593</v>
      </c>
      <c r="B495" s="29" t="s">
        <v>592</v>
      </c>
      <c r="C495" s="24">
        <v>54617</v>
      </c>
      <c r="D495" s="24">
        <v>135000</v>
      </c>
      <c r="E495" s="24"/>
      <c r="F495" s="24">
        <v>135000</v>
      </c>
      <c r="G495" s="24">
        <v>117056</v>
      </c>
      <c r="H495" s="24">
        <f t="shared" si="31"/>
        <v>17944</v>
      </c>
      <c r="I495" s="24">
        <v>5</v>
      </c>
      <c r="J495" s="96">
        <v>0.45100000000000001</v>
      </c>
      <c r="K495" s="24">
        <v>12</v>
      </c>
      <c r="L495" s="24">
        <f t="shared" si="35"/>
        <v>8093</v>
      </c>
      <c r="M495" s="24">
        <f t="shared" si="33"/>
        <v>125149</v>
      </c>
      <c r="N495" s="24">
        <f t="shared" si="34"/>
        <v>9851</v>
      </c>
      <c r="O495" s="30" t="s">
        <v>77</v>
      </c>
    </row>
    <row r="496" spans="1:15" s="97" customFormat="1" ht="26.25" customHeight="1" x14ac:dyDescent="0.3">
      <c r="A496" s="29" t="s">
        <v>593</v>
      </c>
      <c r="B496" s="29" t="s">
        <v>592</v>
      </c>
      <c r="C496" s="24">
        <v>54617</v>
      </c>
      <c r="D496" s="24">
        <v>135000</v>
      </c>
      <c r="E496" s="24"/>
      <c r="F496" s="24">
        <v>135000</v>
      </c>
      <c r="G496" s="24">
        <v>117056</v>
      </c>
      <c r="H496" s="24">
        <f t="shared" si="31"/>
        <v>17944</v>
      </c>
      <c r="I496" s="24">
        <v>5</v>
      </c>
      <c r="J496" s="96">
        <v>0.45100000000000001</v>
      </c>
      <c r="K496" s="24">
        <v>12</v>
      </c>
      <c r="L496" s="24">
        <f t="shared" si="35"/>
        <v>8093</v>
      </c>
      <c r="M496" s="24">
        <f t="shared" si="33"/>
        <v>125149</v>
      </c>
      <c r="N496" s="24">
        <f t="shared" si="34"/>
        <v>9851</v>
      </c>
      <c r="O496" s="30" t="s">
        <v>77</v>
      </c>
    </row>
    <row r="497" spans="1:15" s="97" customFormat="1" ht="26.25" customHeight="1" x14ac:dyDescent="0.3">
      <c r="A497" s="29" t="s">
        <v>593</v>
      </c>
      <c r="B497" s="29" t="s">
        <v>592</v>
      </c>
      <c r="C497" s="24">
        <v>54617</v>
      </c>
      <c r="D497" s="24">
        <v>135000</v>
      </c>
      <c r="E497" s="24"/>
      <c r="F497" s="24">
        <v>135000</v>
      </c>
      <c r="G497" s="24">
        <v>117056</v>
      </c>
      <c r="H497" s="24">
        <f t="shared" si="31"/>
        <v>17944</v>
      </c>
      <c r="I497" s="24">
        <v>5</v>
      </c>
      <c r="J497" s="96">
        <v>0.45100000000000001</v>
      </c>
      <c r="K497" s="24">
        <v>12</v>
      </c>
      <c r="L497" s="24">
        <f t="shared" si="35"/>
        <v>8093</v>
      </c>
      <c r="M497" s="24">
        <f t="shared" si="33"/>
        <v>125149</v>
      </c>
      <c r="N497" s="24">
        <f t="shared" si="34"/>
        <v>9851</v>
      </c>
      <c r="O497" s="30" t="s">
        <v>77</v>
      </c>
    </row>
    <row r="498" spans="1:15" s="97" customFormat="1" ht="26.25" customHeight="1" x14ac:dyDescent="0.3">
      <c r="A498" s="29" t="s">
        <v>594</v>
      </c>
      <c r="B498" s="29" t="s">
        <v>592</v>
      </c>
      <c r="C498" s="24">
        <v>32366</v>
      </c>
      <c r="D498" s="24">
        <v>80000</v>
      </c>
      <c r="E498" s="24"/>
      <c r="F498" s="24">
        <v>80000</v>
      </c>
      <c r="G498" s="24">
        <v>69366</v>
      </c>
      <c r="H498" s="24">
        <f t="shared" si="31"/>
        <v>10634</v>
      </c>
      <c r="I498" s="24">
        <v>5</v>
      </c>
      <c r="J498" s="96">
        <v>0.45100000000000001</v>
      </c>
      <c r="K498" s="24">
        <v>12</v>
      </c>
      <c r="L498" s="24">
        <f t="shared" si="35"/>
        <v>4796</v>
      </c>
      <c r="M498" s="24">
        <f t="shared" si="33"/>
        <v>74162</v>
      </c>
      <c r="N498" s="24">
        <f t="shared" si="34"/>
        <v>5838</v>
      </c>
      <c r="O498" s="30" t="s">
        <v>77</v>
      </c>
    </row>
    <row r="499" spans="1:15" s="97" customFormat="1" ht="26.25" customHeight="1" x14ac:dyDescent="0.3">
      <c r="A499" s="29" t="s">
        <v>595</v>
      </c>
      <c r="B499" s="29" t="s">
        <v>596</v>
      </c>
      <c r="C499" s="24">
        <v>118252</v>
      </c>
      <c r="D499" s="24">
        <v>308000</v>
      </c>
      <c r="E499" s="24"/>
      <c r="F499" s="24">
        <v>308000</v>
      </c>
      <c r="G499" s="24">
        <v>269149</v>
      </c>
      <c r="H499" s="24">
        <f t="shared" si="31"/>
        <v>38851</v>
      </c>
      <c r="I499" s="24">
        <v>5</v>
      </c>
      <c r="J499" s="96">
        <v>0.45100000000000001</v>
      </c>
      <c r="K499" s="24">
        <v>12</v>
      </c>
      <c r="L499" s="24">
        <f t="shared" si="35"/>
        <v>17522</v>
      </c>
      <c r="M499" s="24">
        <f t="shared" si="33"/>
        <v>286671</v>
      </c>
      <c r="N499" s="24">
        <f t="shared" si="34"/>
        <v>21329</v>
      </c>
      <c r="O499" s="30" t="s">
        <v>77</v>
      </c>
    </row>
    <row r="500" spans="1:15" s="97" customFormat="1" ht="26.25" customHeight="1" x14ac:dyDescent="0.3">
      <c r="A500" s="29" t="s">
        <v>597</v>
      </c>
      <c r="B500" s="29" t="s">
        <v>155</v>
      </c>
      <c r="C500" s="24">
        <v>420949</v>
      </c>
      <c r="D500" s="24">
        <v>990000</v>
      </c>
      <c r="E500" s="24"/>
      <c r="F500" s="24">
        <v>990000</v>
      </c>
      <c r="G500" s="24">
        <v>851700</v>
      </c>
      <c r="H500" s="24">
        <f t="shared" si="31"/>
        <v>138300</v>
      </c>
      <c r="I500" s="24">
        <v>5</v>
      </c>
      <c r="J500" s="96">
        <v>0.45100000000000001</v>
      </c>
      <c r="K500" s="24">
        <v>12</v>
      </c>
      <c r="L500" s="24">
        <f t="shared" si="35"/>
        <v>62373</v>
      </c>
      <c r="M500" s="24">
        <f t="shared" si="33"/>
        <v>914073</v>
      </c>
      <c r="N500" s="24">
        <f t="shared" si="34"/>
        <v>75927</v>
      </c>
      <c r="O500" s="30" t="s">
        <v>77</v>
      </c>
    </row>
    <row r="501" spans="1:15" s="97" customFormat="1" ht="26.25" customHeight="1" x14ac:dyDescent="0.3">
      <c r="A501" s="29" t="s">
        <v>597</v>
      </c>
      <c r="B501" s="29" t="s">
        <v>598</v>
      </c>
      <c r="C501" s="24">
        <v>461803</v>
      </c>
      <c r="D501" s="24">
        <v>990000</v>
      </c>
      <c r="E501" s="24"/>
      <c r="F501" s="24">
        <v>990000</v>
      </c>
      <c r="G501" s="24">
        <v>838278</v>
      </c>
      <c r="H501" s="24">
        <f t="shared" ref="H501:H553" si="36">F501-G501</f>
        <v>151722</v>
      </c>
      <c r="I501" s="24">
        <v>5</v>
      </c>
      <c r="J501" s="96">
        <v>0.45100000000000001</v>
      </c>
      <c r="K501" s="24">
        <v>12</v>
      </c>
      <c r="L501" s="24">
        <f t="shared" si="35"/>
        <v>68427</v>
      </c>
      <c r="M501" s="24">
        <f t="shared" ref="M501:M553" si="37">G501+L501</f>
        <v>906705</v>
      </c>
      <c r="N501" s="24">
        <f t="shared" ref="N501:N553" si="38">F501-M501</f>
        <v>83295</v>
      </c>
      <c r="O501" s="30" t="s">
        <v>77</v>
      </c>
    </row>
    <row r="502" spans="1:15" s="97" customFormat="1" ht="26.25" customHeight="1" x14ac:dyDescent="0.3">
      <c r="A502" s="29" t="s">
        <v>599</v>
      </c>
      <c r="B502" s="29" t="s">
        <v>539</v>
      </c>
      <c r="C502" s="24">
        <v>30402</v>
      </c>
      <c r="D502" s="24">
        <v>71500</v>
      </c>
      <c r="E502" s="24"/>
      <c r="F502" s="24">
        <v>71500</v>
      </c>
      <c r="G502" s="24">
        <v>61511</v>
      </c>
      <c r="H502" s="24">
        <f t="shared" si="36"/>
        <v>9989</v>
      </c>
      <c r="I502" s="24">
        <v>5</v>
      </c>
      <c r="J502" s="96">
        <v>0.45100000000000001</v>
      </c>
      <c r="K502" s="24">
        <v>12</v>
      </c>
      <c r="L502" s="24">
        <f t="shared" si="35"/>
        <v>4505</v>
      </c>
      <c r="M502" s="24">
        <f t="shared" si="37"/>
        <v>66016</v>
      </c>
      <c r="N502" s="24">
        <f t="shared" si="38"/>
        <v>5484</v>
      </c>
      <c r="O502" s="30" t="s">
        <v>77</v>
      </c>
    </row>
    <row r="503" spans="1:15" s="97" customFormat="1" ht="26.25" customHeight="1" x14ac:dyDescent="0.3">
      <c r="A503" s="29" t="s">
        <v>600</v>
      </c>
      <c r="B503" s="29" t="s">
        <v>539</v>
      </c>
      <c r="C503" s="24">
        <v>30402</v>
      </c>
      <c r="D503" s="24">
        <v>71500</v>
      </c>
      <c r="E503" s="24"/>
      <c r="F503" s="24">
        <v>71500</v>
      </c>
      <c r="G503" s="24">
        <v>61511</v>
      </c>
      <c r="H503" s="24">
        <f t="shared" si="36"/>
        <v>9989</v>
      </c>
      <c r="I503" s="24">
        <v>5</v>
      </c>
      <c r="J503" s="96">
        <v>0.45100000000000001</v>
      </c>
      <c r="K503" s="24">
        <v>12</v>
      </c>
      <c r="L503" s="24">
        <f t="shared" si="35"/>
        <v>4505</v>
      </c>
      <c r="M503" s="24">
        <f t="shared" si="37"/>
        <v>66016</v>
      </c>
      <c r="N503" s="24">
        <f t="shared" si="38"/>
        <v>5484</v>
      </c>
      <c r="O503" s="30" t="s">
        <v>77</v>
      </c>
    </row>
    <row r="504" spans="1:15" s="97" customFormat="1" ht="26.25" customHeight="1" x14ac:dyDescent="0.3">
      <c r="A504" s="29" t="s">
        <v>601</v>
      </c>
      <c r="B504" s="29" t="s">
        <v>602</v>
      </c>
      <c r="C504" s="24">
        <v>328380</v>
      </c>
      <c r="D504" s="24">
        <v>621500</v>
      </c>
      <c r="E504" s="24"/>
      <c r="F504" s="24">
        <v>621500</v>
      </c>
      <c r="G504" s="24">
        <v>513613</v>
      </c>
      <c r="H504" s="24">
        <f t="shared" si="36"/>
        <v>107887</v>
      </c>
      <c r="I504" s="24">
        <v>5</v>
      </c>
      <c r="J504" s="96">
        <v>0.45100000000000001</v>
      </c>
      <c r="K504" s="24">
        <v>12</v>
      </c>
      <c r="L504" s="24">
        <f t="shared" si="35"/>
        <v>48657</v>
      </c>
      <c r="M504" s="24">
        <f t="shared" si="37"/>
        <v>562270</v>
      </c>
      <c r="N504" s="24">
        <f t="shared" si="38"/>
        <v>59230</v>
      </c>
      <c r="O504" s="30" t="s">
        <v>77</v>
      </c>
    </row>
    <row r="505" spans="1:15" s="97" customFormat="1" ht="26.25" customHeight="1" x14ac:dyDescent="0.3">
      <c r="A505" s="29" t="s">
        <v>603</v>
      </c>
      <c r="B505" s="29" t="s">
        <v>602</v>
      </c>
      <c r="C505" s="24">
        <v>214465</v>
      </c>
      <c r="D505" s="24">
        <v>405900</v>
      </c>
      <c r="E505" s="24"/>
      <c r="F505" s="24">
        <v>405900</v>
      </c>
      <c r="G505" s="24">
        <v>335439</v>
      </c>
      <c r="H505" s="24">
        <f t="shared" si="36"/>
        <v>70461</v>
      </c>
      <c r="I505" s="24">
        <v>5</v>
      </c>
      <c r="J505" s="96">
        <v>0.45100000000000001</v>
      </c>
      <c r="K505" s="24">
        <v>12</v>
      </c>
      <c r="L505" s="24">
        <f t="shared" si="35"/>
        <v>31778</v>
      </c>
      <c r="M505" s="24">
        <f t="shared" si="37"/>
        <v>367217</v>
      </c>
      <c r="N505" s="24">
        <f t="shared" si="38"/>
        <v>38683</v>
      </c>
      <c r="O505" s="30" t="s">
        <v>77</v>
      </c>
    </row>
    <row r="506" spans="1:15" s="97" customFormat="1" ht="26.25" customHeight="1" x14ac:dyDescent="0.3">
      <c r="A506" s="29" t="s">
        <v>604</v>
      </c>
      <c r="B506" s="29" t="s">
        <v>602</v>
      </c>
      <c r="C506" s="24">
        <v>212721</v>
      </c>
      <c r="D506" s="24">
        <v>402600</v>
      </c>
      <c r="E506" s="24"/>
      <c r="F506" s="24">
        <v>402600</v>
      </c>
      <c r="G506" s="24">
        <v>332712</v>
      </c>
      <c r="H506" s="24">
        <f t="shared" si="36"/>
        <v>69888</v>
      </c>
      <c r="I506" s="24">
        <v>5</v>
      </c>
      <c r="J506" s="96">
        <v>0.45100000000000001</v>
      </c>
      <c r="K506" s="24">
        <v>12</v>
      </c>
      <c r="L506" s="24">
        <f t="shared" si="35"/>
        <v>31519</v>
      </c>
      <c r="M506" s="24">
        <f t="shared" si="37"/>
        <v>364231</v>
      </c>
      <c r="N506" s="24">
        <f t="shared" si="38"/>
        <v>38369</v>
      </c>
      <c r="O506" s="30" t="s">
        <v>77</v>
      </c>
    </row>
    <row r="507" spans="1:15" s="97" customFormat="1" ht="26.25" customHeight="1" x14ac:dyDescent="0.3">
      <c r="A507" s="29" t="s">
        <v>605</v>
      </c>
      <c r="B507" s="29" t="s">
        <v>606</v>
      </c>
      <c r="C507" s="24">
        <v>224346</v>
      </c>
      <c r="D507" s="24">
        <v>424600</v>
      </c>
      <c r="E507" s="24"/>
      <c r="F507" s="24">
        <v>424600</v>
      </c>
      <c r="G507" s="24">
        <v>350893</v>
      </c>
      <c r="H507" s="24">
        <f t="shared" si="36"/>
        <v>73707</v>
      </c>
      <c r="I507" s="24">
        <v>5</v>
      </c>
      <c r="J507" s="96">
        <v>0.45100000000000001</v>
      </c>
      <c r="K507" s="24">
        <v>12</v>
      </c>
      <c r="L507" s="24">
        <f t="shared" si="35"/>
        <v>33242</v>
      </c>
      <c r="M507" s="24">
        <f t="shared" si="37"/>
        <v>384135</v>
      </c>
      <c r="N507" s="24">
        <f t="shared" si="38"/>
        <v>40465</v>
      </c>
      <c r="O507" s="30" t="s">
        <v>77</v>
      </c>
    </row>
    <row r="508" spans="1:15" s="97" customFormat="1" ht="26.25" customHeight="1" x14ac:dyDescent="0.3">
      <c r="A508" s="29" t="s">
        <v>605</v>
      </c>
      <c r="B508" s="29" t="s">
        <v>606</v>
      </c>
      <c r="C508" s="24">
        <v>224346</v>
      </c>
      <c r="D508" s="24">
        <v>424600</v>
      </c>
      <c r="E508" s="24"/>
      <c r="F508" s="24">
        <v>424600</v>
      </c>
      <c r="G508" s="24">
        <v>350893</v>
      </c>
      <c r="H508" s="24">
        <f t="shared" si="36"/>
        <v>73707</v>
      </c>
      <c r="I508" s="24">
        <v>5</v>
      </c>
      <c r="J508" s="96">
        <v>0.45100000000000001</v>
      </c>
      <c r="K508" s="24">
        <v>12</v>
      </c>
      <c r="L508" s="24">
        <f t="shared" si="35"/>
        <v>33242</v>
      </c>
      <c r="M508" s="24">
        <f t="shared" si="37"/>
        <v>384135</v>
      </c>
      <c r="N508" s="24">
        <f t="shared" si="38"/>
        <v>40465</v>
      </c>
      <c r="O508" s="30" t="s">
        <v>77</v>
      </c>
    </row>
    <row r="509" spans="1:15" s="97" customFormat="1" ht="26.25" customHeight="1" x14ac:dyDescent="0.3">
      <c r="A509" s="29" t="s">
        <v>605</v>
      </c>
      <c r="B509" s="29" t="s">
        <v>606</v>
      </c>
      <c r="C509" s="24">
        <v>224346</v>
      </c>
      <c r="D509" s="24">
        <v>424600</v>
      </c>
      <c r="E509" s="24"/>
      <c r="F509" s="24">
        <v>424600</v>
      </c>
      <c r="G509" s="24">
        <v>350893</v>
      </c>
      <c r="H509" s="24">
        <f t="shared" si="36"/>
        <v>73707</v>
      </c>
      <c r="I509" s="24">
        <v>5</v>
      </c>
      <c r="J509" s="96">
        <v>0.45100000000000001</v>
      </c>
      <c r="K509" s="24">
        <v>12</v>
      </c>
      <c r="L509" s="24">
        <f t="shared" si="35"/>
        <v>33242</v>
      </c>
      <c r="M509" s="24">
        <f t="shared" si="37"/>
        <v>384135</v>
      </c>
      <c r="N509" s="24">
        <f t="shared" si="38"/>
        <v>40465</v>
      </c>
      <c r="O509" s="30" t="s">
        <v>77</v>
      </c>
    </row>
    <row r="510" spans="1:15" s="97" customFormat="1" ht="26.25" customHeight="1" x14ac:dyDescent="0.3">
      <c r="A510" s="29" t="s">
        <v>607</v>
      </c>
      <c r="B510" s="29" t="s">
        <v>606</v>
      </c>
      <c r="C510" s="24">
        <v>5696</v>
      </c>
      <c r="D510" s="24">
        <v>10780</v>
      </c>
      <c r="E510" s="24"/>
      <c r="F510" s="24">
        <v>10780</v>
      </c>
      <c r="G510" s="24">
        <v>8908</v>
      </c>
      <c r="H510" s="24">
        <f t="shared" si="36"/>
        <v>1872</v>
      </c>
      <c r="I510" s="24">
        <v>5</v>
      </c>
      <c r="J510" s="96">
        <v>0.45100000000000001</v>
      </c>
      <c r="K510" s="24">
        <v>12</v>
      </c>
      <c r="L510" s="24">
        <f t="shared" si="35"/>
        <v>844</v>
      </c>
      <c r="M510" s="24">
        <f t="shared" si="37"/>
        <v>9752</v>
      </c>
      <c r="N510" s="24">
        <f t="shared" si="38"/>
        <v>1028</v>
      </c>
      <c r="O510" s="30" t="s">
        <v>77</v>
      </c>
    </row>
    <row r="511" spans="1:15" s="97" customFormat="1" ht="26.25" customHeight="1" x14ac:dyDescent="0.3">
      <c r="A511" s="29" t="s">
        <v>607</v>
      </c>
      <c r="B511" s="29" t="s">
        <v>606</v>
      </c>
      <c r="C511" s="24">
        <v>5696</v>
      </c>
      <c r="D511" s="24">
        <v>10780</v>
      </c>
      <c r="E511" s="24"/>
      <c r="F511" s="24">
        <v>10780</v>
      </c>
      <c r="G511" s="24">
        <v>8908</v>
      </c>
      <c r="H511" s="24">
        <f t="shared" si="36"/>
        <v>1872</v>
      </c>
      <c r="I511" s="24">
        <v>5</v>
      </c>
      <c r="J511" s="96">
        <v>0.45100000000000001</v>
      </c>
      <c r="K511" s="24">
        <v>12</v>
      </c>
      <c r="L511" s="24">
        <f t="shared" si="35"/>
        <v>844</v>
      </c>
      <c r="M511" s="24">
        <f t="shared" si="37"/>
        <v>9752</v>
      </c>
      <c r="N511" s="24">
        <f t="shared" si="38"/>
        <v>1028</v>
      </c>
      <c r="O511" s="30" t="s">
        <v>77</v>
      </c>
    </row>
    <row r="512" spans="1:15" s="97" customFormat="1" ht="26.25" customHeight="1" x14ac:dyDescent="0.3">
      <c r="A512" s="29" t="s">
        <v>607</v>
      </c>
      <c r="B512" s="29" t="s">
        <v>606</v>
      </c>
      <c r="C512" s="24">
        <v>5696</v>
      </c>
      <c r="D512" s="24">
        <v>10780</v>
      </c>
      <c r="E512" s="24"/>
      <c r="F512" s="24">
        <v>10780</v>
      </c>
      <c r="G512" s="24">
        <v>8908</v>
      </c>
      <c r="H512" s="24">
        <f t="shared" si="36"/>
        <v>1872</v>
      </c>
      <c r="I512" s="24">
        <v>5</v>
      </c>
      <c r="J512" s="96">
        <v>0.45100000000000001</v>
      </c>
      <c r="K512" s="24">
        <v>12</v>
      </c>
      <c r="L512" s="24">
        <f t="shared" si="35"/>
        <v>844</v>
      </c>
      <c r="M512" s="24">
        <f t="shared" si="37"/>
        <v>9752</v>
      </c>
      <c r="N512" s="24">
        <f t="shared" si="38"/>
        <v>1028</v>
      </c>
      <c r="O512" s="30" t="s">
        <v>77</v>
      </c>
    </row>
    <row r="513" spans="1:15" s="97" customFormat="1" ht="26.25" customHeight="1" x14ac:dyDescent="0.3">
      <c r="A513" s="29" t="s">
        <v>607</v>
      </c>
      <c r="B513" s="29" t="s">
        <v>606</v>
      </c>
      <c r="C513" s="24">
        <v>5696</v>
      </c>
      <c r="D513" s="24">
        <v>10780</v>
      </c>
      <c r="E513" s="24"/>
      <c r="F513" s="24">
        <v>10780</v>
      </c>
      <c r="G513" s="24">
        <v>8908</v>
      </c>
      <c r="H513" s="24">
        <f t="shared" si="36"/>
        <v>1872</v>
      </c>
      <c r="I513" s="24">
        <v>5</v>
      </c>
      <c r="J513" s="96">
        <v>0.45100000000000001</v>
      </c>
      <c r="K513" s="24">
        <v>12</v>
      </c>
      <c r="L513" s="24">
        <f t="shared" si="35"/>
        <v>844</v>
      </c>
      <c r="M513" s="24">
        <f t="shared" si="37"/>
        <v>9752</v>
      </c>
      <c r="N513" s="24">
        <f t="shared" si="38"/>
        <v>1028</v>
      </c>
      <c r="O513" s="30" t="s">
        <v>77</v>
      </c>
    </row>
    <row r="514" spans="1:15" s="97" customFormat="1" ht="26.25" customHeight="1" x14ac:dyDescent="0.3">
      <c r="A514" s="29" t="s">
        <v>607</v>
      </c>
      <c r="B514" s="29" t="s">
        <v>606</v>
      </c>
      <c r="C514" s="24">
        <v>5696</v>
      </c>
      <c r="D514" s="24">
        <v>10780</v>
      </c>
      <c r="E514" s="24"/>
      <c r="F514" s="24">
        <v>10780</v>
      </c>
      <c r="G514" s="24">
        <v>8908</v>
      </c>
      <c r="H514" s="24">
        <f t="shared" si="36"/>
        <v>1872</v>
      </c>
      <c r="I514" s="24">
        <v>5</v>
      </c>
      <c r="J514" s="96">
        <v>0.45100000000000001</v>
      </c>
      <c r="K514" s="24">
        <v>12</v>
      </c>
      <c r="L514" s="24">
        <f t="shared" si="35"/>
        <v>844</v>
      </c>
      <c r="M514" s="24">
        <f t="shared" si="37"/>
        <v>9752</v>
      </c>
      <c r="N514" s="24">
        <f t="shared" si="38"/>
        <v>1028</v>
      </c>
      <c r="O514" s="30" t="s">
        <v>77</v>
      </c>
    </row>
    <row r="515" spans="1:15" s="97" customFormat="1" ht="26.25" customHeight="1" x14ac:dyDescent="0.3">
      <c r="A515" s="29" t="s">
        <v>608</v>
      </c>
      <c r="B515" s="29" t="s">
        <v>609</v>
      </c>
      <c r="C515" s="24">
        <v>76614</v>
      </c>
      <c r="D515" s="24">
        <v>145000</v>
      </c>
      <c r="E515" s="24"/>
      <c r="F515" s="24">
        <v>145000</v>
      </c>
      <c r="G515" s="24">
        <v>119829</v>
      </c>
      <c r="H515" s="24">
        <f t="shared" si="36"/>
        <v>25171</v>
      </c>
      <c r="I515" s="24">
        <v>5</v>
      </c>
      <c r="J515" s="96">
        <v>0.45100000000000001</v>
      </c>
      <c r="K515" s="24">
        <v>12</v>
      </c>
      <c r="L515" s="24">
        <f t="shared" si="35"/>
        <v>11352</v>
      </c>
      <c r="M515" s="24">
        <f t="shared" si="37"/>
        <v>131181</v>
      </c>
      <c r="N515" s="24">
        <f t="shared" si="38"/>
        <v>13819</v>
      </c>
      <c r="O515" s="30" t="s">
        <v>77</v>
      </c>
    </row>
    <row r="516" spans="1:15" s="97" customFormat="1" ht="26.25" customHeight="1" x14ac:dyDescent="0.3">
      <c r="A516" s="29" t="s">
        <v>610</v>
      </c>
      <c r="B516" s="29" t="s">
        <v>609</v>
      </c>
      <c r="C516" s="24">
        <v>84011</v>
      </c>
      <c r="D516" s="24">
        <v>159000</v>
      </c>
      <c r="E516" s="24"/>
      <c r="F516" s="24">
        <v>159000</v>
      </c>
      <c r="G516" s="24">
        <v>131398</v>
      </c>
      <c r="H516" s="24">
        <f t="shared" si="36"/>
        <v>27602</v>
      </c>
      <c r="I516" s="24">
        <v>5</v>
      </c>
      <c r="J516" s="96">
        <v>0.45100000000000001</v>
      </c>
      <c r="K516" s="24">
        <v>12</v>
      </c>
      <c r="L516" s="24">
        <f t="shared" si="35"/>
        <v>12449</v>
      </c>
      <c r="M516" s="24">
        <f t="shared" si="37"/>
        <v>143847</v>
      </c>
      <c r="N516" s="24">
        <f t="shared" si="38"/>
        <v>15153</v>
      </c>
      <c r="O516" s="30" t="s">
        <v>77</v>
      </c>
    </row>
    <row r="517" spans="1:15" s="97" customFormat="1" ht="26.25" customHeight="1" x14ac:dyDescent="0.3">
      <c r="A517" s="29" t="s">
        <v>611</v>
      </c>
      <c r="B517" s="29" t="s">
        <v>609</v>
      </c>
      <c r="C517" s="24">
        <v>84011</v>
      </c>
      <c r="D517" s="24">
        <v>159000</v>
      </c>
      <c r="E517" s="24"/>
      <c r="F517" s="24">
        <v>159000</v>
      </c>
      <c r="G517" s="24">
        <v>131398</v>
      </c>
      <c r="H517" s="24">
        <f t="shared" si="36"/>
        <v>27602</v>
      </c>
      <c r="I517" s="24">
        <v>5</v>
      </c>
      <c r="J517" s="96">
        <v>0.45100000000000001</v>
      </c>
      <c r="K517" s="24">
        <v>12</v>
      </c>
      <c r="L517" s="24">
        <f t="shared" si="35"/>
        <v>12449</v>
      </c>
      <c r="M517" s="24">
        <f t="shared" si="37"/>
        <v>143847</v>
      </c>
      <c r="N517" s="24">
        <f t="shared" si="38"/>
        <v>15153</v>
      </c>
      <c r="O517" s="30" t="s">
        <v>77</v>
      </c>
    </row>
    <row r="518" spans="1:15" s="97" customFormat="1" ht="26.25" customHeight="1" x14ac:dyDescent="0.3">
      <c r="A518" s="29" t="s">
        <v>612</v>
      </c>
      <c r="B518" s="29" t="s">
        <v>609</v>
      </c>
      <c r="C518" s="24">
        <v>232482</v>
      </c>
      <c r="D518" s="24">
        <v>440000</v>
      </c>
      <c r="E518" s="24"/>
      <c r="F518" s="24">
        <v>440000</v>
      </c>
      <c r="G518" s="24">
        <v>363620</v>
      </c>
      <c r="H518" s="24">
        <f t="shared" si="36"/>
        <v>76380</v>
      </c>
      <c r="I518" s="24">
        <v>5</v>
      </c>
      <c r="J518" s="96">
        <v>0.45100000000000001</v>
      </c>
      <c r="K518" s="24">
        <v>12</v>
      </c>
      <c r="L518" s="24">
        <f t="shared" si="35"/>
        <v>34447</v>
      </c>
      <c r="M518" s="24">
        <f t="shared" si="37"/>
        <v>398067</v>
      </c>
      <c r="N518" s="24">
        <f t="shared" si="38"/>
        <v>41933</v>
      </c>
      <c r="O518" s="30" t="s">
        <v>77</v>
      </c>
    </row>
    <row r="519" spans="1:15" s="97" customFormat="1" ht="26.25" customHeight="1" x14ac:dyDescent="0.3">
      <c r="A519" s="29" t="s">
        <v>613</v>
      </c>
      <c r="B519" s="29" t="s">
        <v>614</v>
      </c>
      <c r="C519" s="24">
        <v>2194035</v>
      </c>
      <c r="D519" s="24">
        <v>5160000</v>
      </c>
      <c r="E519" s="24"/>
      <c r="F519" s="24">
        <v>5160000</v>
      </c>
      <c r="G519" s="24">
        <v>4439166</v>
      </c>
      <c r="H519" s="24">
        <f t="shared" si="36"/>
        <v>720834</v>
      </c>
      <c r="I519" s="24">
        <v>5</v>
      </c>
      <c r="J519" s="96">
        <v>0.45100000000000001</v>
      </c>
      <c r="K519" s="24">
        <v>12</v>
      </c>
      <c r="L519" s="24">
        <f t="shared" si="35"/>
        <v>325096</v>
      </c>
      <c r="M519" s="24">
        <f t="shared" si="37"/>
        <v>4764262</v>
      </c>
      <c r="N519" s="24">
        <f t="shared" si="38"/>
        <v>395738</v>
      </c>
      <c r="O519" s="30" t="s">
        <v>77</v>
      </c>
    </row>
    <row r="520" spans="1:15" s="97" customFormat="1" ht="26.25" customHeight="1" x14ac:dyDescent="0.3">
      <c r="A520" s="29" t="s">
        <v>615</v>
      </c>
      <c r="B520" s="29" t="s">
        <v>614</v>
      </c>
      <c r="C520" s="24">
        <v>561265</v>
      </c>
      <c r="D520" s="24">
        <v>1320000</v>
      </c>
      <c r="E520" s="24"/>
      <c r="F520" s="24">
        <v>1320000</v>
      </c>
      <c r="G520" s="24">
        <v>1135600</v>
      </c>
      <c r="H520" s="24">
        <f t="shared" si="36"/>
        <v>184400</v>
      </c>
      <c r="I520" s="24">
        <v>5</v>
      </c>
      <c r="J520" s="96">
        <v>0.45100000000000001</v>
      </c>
      <c r="K520" s="24">
        <v>12</v>
      </c>
      <c r="L520" s="24">
        <f t="shared" si="35"/>
        <v>83164</v>
      </c>
      <c r="M520" s="24">
        <f t="shared" si="37"/>
        <v>1218764</v>
      </c>
      <c r="N520" s="24">
        <f t="shared" si="38"/>
        <v>101236</v>
      </c>
      <c r="O520" s="30" t="s">
        <v>77</v>
      </c>
    </row>
    <row r="521" spans="1:15" s="97" customFormat="1" ht="26.25" customHeight="1" x14ac:dyDescent="0.3">
      <c r="A521" s="29" t="s">
        <v>616</v>
      </c>
      <c r="B521" s="29" t="s">
        <v>617</v>
      </c>
      <c r="C521" s="24">
        <v>355414</v>
      </c>
      <c r="D521" s="24">
        <v>700000</v>
      </c>
      <c r="E521" s="24"/>
      <c r="F521" s="24">
        <v>700000</v>
      </c>
      <c r="G521" s="24">
        <v>583231</v>
      </c>
      <c r="H521" s="24">
        <f t="shared" si="36"/>
        <v>116769</v>
      </c>
      <c r="I521" s="24">
        <v>5</v>
      </c>
      <c r="J521" s="96">
        <v>0.45100000000000001</v>
      </c>
      <c r="K521" s="24">
        <v>12</v>
      </c>
      <c r="L521" s="24">
        <f t="shared" si="35"/>
        <v>52663</v>
      </c>
      <c r="M521" s="24">
        <f t="shared" si="37"/>
        <v>635894</v>
      </c>
      <c r="N521" s="24">
        <f t="shared" si="38"/>
        <v>64106</v>
      </c>
      <c r="O521" s="30" t="s">
        <v>77</v>
      </c>
    </row>
    <row r="522" spans="1:15" s="97" customFormat="1" ht="26.25" customHeight="1" x14ac:dyDescent="0.3">
      <c r="A522" s="29" t="s">
        <v>618</v>
      </c>
      <c r="B522" s="29" t="s">
        <v>617</v>
      </c>
      <c r="C522" s="24">
        <v>152321</v>
      </c>
      <c r="D522" s="24">
        <v>300000</v>
      </c>
      <c r="E522" s="24"/>
      <c r="F522" s="24">
        <v>300000</v>
      </c>
      <c r="G522" s="24">
        <v>249956</v>
      </c>
      <c r="H522" s="24">
        <f t="shared" si="36"/>
        <v>50044</v>
      </c>
      <c r="I522" s="24">
        <v>5</v>
      </c>
      <c r="J522" s="96">
        <v>0.45100000000000001</v>
      </c>
      <c r="K522" s="24">
        <v>12</v>
      </c>
      <c r="L522" s="24">
        <f t="shared" si="35"/>
        <v>22570</v>
      </c>
      <c r="M522" s="24">
        <f t="shared" si="37"/>
        <v>272526</v>
      </c>
      <c r="N522" s="24">
        <f t="shared" si="38"/>
        <v>27474</v>
      </c>
      <c r="O522" s="30" t="s">
        <v>77</v>
      </c>
    </row>
    <row r="523" spans="1:15" s="97" customFormat="1" ht="26.25" customHeight="1" x14ac:dyDescent="0.3">
      <c r="A523" s="29" t="s">
        <v>619</v>
      </c>
      <c r="B523" s="29" t="s">
        <v>620</v>
      </c>
      <c r="C523" s="24">
        <v>390390</v>
      </c>
      <c r="D523" s="24">
        <v>440000</v>
      </c>
      <c r="E523" s="24"/>
      <c r="F523" s="24">
        <v>440000</v>
      </c>
      <c r="G523" s="24">
        <v>311740</v>
      </c>
      <c r="H523" s="24">
        <f t="shared" si="36"/>
        <v>128260</v>
      </c>
      <c r="I523" s="24">
        <v>5</v>
      </c>
      <c r="J523" s="96">
        <v>0.45100000000000001</v>
      </c>
      <c r="K523" s="24">
        <v>12</v>
      </c>
      <c r="L523" s="24">
        <f t="shared" si="35"/>
        <v>57845</v>
      </c>
      <c r="M523" s="24">
        <f t="shared" si="37"/>
        <v>369585</v>
      </c>
      <c r="N523" s="24">
        <f t="shared" si="38"/>
        <v>70415</v>
      </c>
      <c r="O523" s="30" t="s">
        <v>77</v>
      </c>
    </row>
    <row r="524" spans="1:15" s="97" customFormat="1" ht="26.25" customHeight="1" x14ac:dyDescent="0.3">
      <c r="A524" s="29" t="s">
        <v>621</v>
      </c>
      <c r="B524" s="29" t="s">
        <v>620</v>
      </c>
      <c r="C524" s="24">
        <v>575826</v>
      </c>
      <c r="D524" s="24">
        <v>649000</v>
      </c>
      <c r="E524" s="24"/>
      <c r="F524" s="24">
        <v>649000</v>
      </c>
      <c r="G524" s="24">
        <v>459817</v>
      </c>
      <c r="H524" s="24">
        <f t="shared" si="36"/>
        <v>189183</v>
      </c>
      <c r="I524" s="24">
        <v>5</v>
      </c>
      <c r="J524" s="96">
        <v>0.45100000000000001</v>
      </c>
      <c r="K524" s="24">
        <v>12</v>
      </c>
      <c r="L524" s="24">
        <f t="shared" si="35"/>
        <v>85322</v>
      </c>
      <c r="M524" s="24">
        <f t="shared" si="37"/>
        <v>545139</v>
      </c>
      <c r="N524" s="24">
        <f t="shared" si="38"/>
        <v>103861</v>
      </c>
      <c r="O524" s="30" t="s">
        <v>77</v>
      </c>
    </row>
    <row r="525" spans="1:15" s="97" customFormat="1" ht="26.25" customHeight="1" x14ac:dyDescent="0.3">
      <c r="A525" s="29" t="s">
        <v>621</v>
      </c>
      <c r="B525" s="29" t="s">
        <v>620</v>
      </c>
      <c r="C525" s="24">
        <v>575826</v>
      </c>
      <c r="D525" s="24">
        <v>649000</v>
      </c>
      <c r="E525" s="24"/>
      <c r="F525" s="24">
        <v>649000</v>
      </c>
      <c r="G525" s="24">
        <v>459817</v>
      </c>
      <c r="H525" s="24">
        <f t="shared" si="36"/>
        <v>189183</v>
      </c>
      <c r="I525" s="24">
        <v>5</v>
      </c>
      <c r="J525" s="96">
        <v>0.45100000000000001</v>
      </c>
      <c r="K525" s="24">
        <v>12</v>
      </c>
      <c r="L525" s="24">
        <f t="shared" si="35"/>
        <v>85322</v>
      </c>
      <c r="M525" s="24">
        <f t="shared" si="37"/>
        <v>545139</v>
      </c>
      <c r="N525" s="24">
        <f t="shared" si="38"/>
        <v>103861</v>
      </c>
      <c r="O525" s="30" t="s">
        <v>77</v>
      </c>
    </row>
    <row r="526" spans="1:15" s="97" customFormat="1" ht="26.25" customHeight="1" x14ac:dyDescent="0.3">
      <c r="A526" s="29" t="s">
        <v>622</v>
      </c>
      <c r="B526" s="29" t="s">
        <v>620</v>
      </c>
      <c r="C526" s="24">
        <v>556306</v>
      </c>
      <c r="D526" s="24">
        <v>627000</v>
      </c>
      <c r="E526" s="24"/>
      <c r="F526" s="24">
        <v>627000</v>
      </c>
      <c r="G526" s="24">
        <v>444230</v>
      </c>
      <c r="H526" s="24">
        <f t="shared" si="36"/>
        <v>182770</v>
      </c>
      <c r="I526" s="24">
        <v>5</v>
      </c>
      <c r="J526" s="96">
        <v>0.45100000000000001</v>
      </c>
      <c r="K526" s="24">
        <v>12</v>
      </c>
      <c r="L526" s="24">
        <f t="shared" si="35"/>
        <v>82429</v>
      </c>
      <c r="M526" s="24">
        <f t="shared" si="37"/>
        <v>526659</v>
      </c>
      <c r="N526" s="24">
        <f t="shared" si="38"/>
        <v>100341</v>
      </c>
      <c r="O526" s="30" t="s">
        <v>77</v>
      </c>
    </row>
    <row r="527" spans="1:15" s="97" customFormat="1" ht="26.25" customHeight="1" x14ac:dyDescent="0.3">
      <c r="A527" s="29" t="s">
        <v>622</v>
      </c>
      <c r="B527" s="29" t="s">
        <v>620</v>
      </c>
      <c r="C527" s="24">
        <v>556306</v>
      </c>
      <c r="D527" s="24">
        <v>627000</v>
      </c>
      <c r="E527" s="24"/>
      <c r="F527" s="24">
        <v>627000</v>
      </c>
      <c r="G527" s="24">
        <v>444230</v>
      </c>
      <c r="H527" s="24">
        <f t="shared" si="36"/>
        <v>182770</v>
      </c>
      <c r="I527" s="24">
        <v>5</v>
      </c>
      <c r="J527" s="96">
        <v>0.45100000000000001</v>
      </c>
      <c r="K527" s="24">
        <v>12</v>
      </c>
      <c r="L527" s="24">
        <f t="shared" si="35"/>
        <v>82429</v>
      </c>
      <c r="M527" s="24">
        <f t="shared" si="37"/>
        <v>526659</v>
      </c>
      <c r="N527" s="24">
        <f t="shared" si="38"/>
        <v>100341</v>
      </c>
      <c r="O527" s="30" t="s">
        <v>77</v>
      </c>
    </row>
    <row r="528" spans="1:15" s="97" customFormat="1" ht="26.25" customHeight="1" x14ac:dyDescent="0.3">
      <c r="A528" s="29" t="s">
        <v>623</v>
      </c>
      <c r="B528" s="29" t="s">
        <v>624</v>
      </c>
      <c r="C528" s="24">
        <v>335715</v>
      </c>
      <c r="D528" s="24">
        <v>363000</v>
      </c>
      <c r="E528" s="24"/>
      <c r="F528" s="24">
        <v>363000</v>
      </c>
      <c r="G528" s="24">
        <v>252703</v>
      </c>
      <c r="H528" s="24">
        <f t="shared" si="36"/>
        <v>110297</v>
      </c>
      <c r="I528" s="24">
        <v>5</v>
      </c>
      <c r="J528" s="96">
        <v>0.45100000000000001</v>
      </c>
      <c r="K528" s="24">
        <v>12</v>
      </c>
      <c r="L528" s="24">
        <f t="shared" si="35"/>
        <v>49744</v>
      </c>
      <c r="M528" s="24">
        <f t="shared" si="37"/>
        <v>302447</v>
      </c>
      <c r="N528" s="24">
        <f t="shared" si="38"/>
        <v>60553</v>
      </c>
      <c r="O528" s="30" t="s">
        <v>77</v>
      </c>
    </row>
    <row r="529" spans="1:15" s="97" customFormat="1" ht="26.25" customHeight="1" x14ac:dyDescent="0.3">
      <c r="A529" s="29" t="s">
        <v>621</v>
      </c>
      <c r="B529" s="29" t="s">
        <v>624</v>
      </c>
      <c r="C529" s="24">
        <v>600217</v>
      </c>
      <c r="D529" s="24">
        <v>649000</v>
      </c>
      <c r="E529" s="24"/>
      <c r="F529" s="24">
        <v>649000</v>
      </c>
      <c r="G529" s="24">
        <v>451803</v>
      </c>
      <c r="H529" s="24">
        <f t="shared" si="36"/>
        <v>197197</v>
      </c>
      <c r="I529" s="24">
        <v>5</v>
      </c>
      <c r="J529" s="96">
        <v>0.45100000000000001</v>
      </c>
      <c r="K529" s="24">
        <v>12</v>
      </c>
      <c r="L529" s="24">
        <f t="shared" si="35"/>
        <v>88936</v>
      </c>
      <c r="M529" s="24">
        <f t="shared" si="37"/>
        <v>540739</v>
      </c>
      <c r="N529" s="24">
        <f t="shared" si="38"/>
        <v>108261</v>
      </c>
      <c r="O529" s="30" t="s">
        <v>77</v>
      </c>
    </row>
    <row r="530" spans="1:15" s="97" customFormat="1" ht="26.25" customHeight="1" x14ac:dyDescent="0.3">
      <c r="A530" s="29" t="s">
        <v>622</v>
      </c>
      <c r="B530" s="29" t="s">
        <v>624</v>
      </c>
      <c r="C530" s="24">
        <v>579871</v>
      </c>
      <c r="D530" s="24">
        <v>627000</v>
      </c>
      <c r="E530" s="24"/>
      <c r="F530" s="24">
        <v>627000</v>
      </c>
      <c r="G530" s="24">
        <v>436488</v>
      </c>
      <c r="H530" s="24">
        <f t="shared" si="36"/>
        <v>190512</v>
      </c>
      <c r="I530" s="24">
        <v>5</v>
      </c>
      <c r="J530" s="96">
        <v>0.45100000000000001</v>
      </c>
      <c r="K530" s="24">
        <v>12</v>
      </c>
      <c r="L530" s="24">
        <f t="shared" si="35"/>
        <v>85921</v>
      </c>
      <c r="M530" s="24">
        <f t="shared" si="37"/>
        <v>522409</v>
      </c>
      <c r="N530" s="24">
        <f t="shared" si="38"/>
        <v>104591</v>
      </c>
      <c r="O530" s="30" t="s">
        <v>77</v>
      </c>
    </row>
    <row r="531" spans="1:15" s="97" customFormat="1" ht="26.25" customHeight="1" x14ac:dyDescent="0.3">
      <c r="A531" s="29" t="s">
        <v>625</v>
      </c>
      <c r="B531" s="29" t="s">
        <v>626</v>
      </c>
      <c r="C531" s="24">
        <v>317598</v>
      </c>
      <c r="D531" s="24">
        <v>330000</v>
      </c>
      <c r="E531" s="24"/>
      <c r="F531" s="24">
        <v>330000</v>
      </c>
      <c r="G531" s="24">
        <v>225655</v>
      </c>
      <c r="H531" s="24">
        <f t="shared" si="36"/>
        <v>104345</v>
      </c>
      <c r="I531" s="24">
        <v>5</v>
      </c>
      <c r="J531" s="96">
        <v>0.45100000000000001</v>
      </c>
      <c r="K531" s="24">
        <v>12</v>
      </c>
      <c r="L531" s="24">
        <f t="shared" si="35"/>
        <v>47060</v>
      </c>
      <c r="M531" s="24">
        <f t="shared" si="37"/>
        <v>272715</v>
      </c>
      <c r="N531" s="24">
        <f t="shared" si="38"/>
        <v>57285</v>
      </c>
      <c r="O531" s="30" t="s">
        <v>77</v>
      </c>
    </row>
    <row r="532" spans="1:15" s="97" customFormat="1" ht="26.25" customHeight="1" x14ac:dyDescent="0.3">
      <c r="A532" s="29" t="s">
        <v>627</v>
      </c>
      <c r="B532" s="29" t="s">
        <v>628</v>
      </c>
      <c r="C532" s="24">
        <v>12897940</v>
      </c>
      <c r="D532" s="24">
        <v>15180000</v>
      </c>
      <c r="E532" s="24"/>
      <c r="F532" s="24">
        <v>15180000</v>
      </c>
      <c r="G532" s="24">
        <v>10942480</v>
      </c>
      <c r="H532" s="24">
        <f t="shared" si="36"/>
        <v>4237520</v>
      </c>
      <c r="I532" s="24">
        <v>5</v>
      </c>
      <c r="J532" s="96">
        <v>0.45100000000000001</v>
      </c>
      <c r="K532" s="24">
        <v>12</v>
      </c>
      <c r="L532" s="24">
        <f t="shared" si="35"/>
        <v>1911122</v>
      </c>
      <c r="M532" s="24">
        <f t="shared" si="37"/>
        <v>12853602</v>
      </c>
      <c r="N532" s="24">
        <f t="shared" si="38"/>
        <v>2326398</v>
      </c>
      <c r="O532" s="30" t="s">
        <v>77</v>
      </c>
    </row>
    <row r="533" spans="1:15" s="97" customFormat="1" ht="26.25" customHeight="1" x14ac:dyDescent="0.3">
      <c r="A533" s="29" t="s">
        <v>629</v>
      </c>
      <c r="B533" s="29" t="s">
        <v>628</v>
      </c>
      <c r="C533" s="24">
        <v>4673167</v>
      </c>
      <c r="D533" s="24">
        <v>5500000</v>
      </c>
      <c r="E533" s="24"/>
      <c r="F533" s="24">
        <v>5500000</v>
      </c>
      <c r="G533" s="24">
        <v>3964667</v>
      </c>
      <c r="H533" s="24">
        <f t="shared" si="36"/>
        <v>1535333</v>
      </c>
      <c r="I533" s="24">
        <v>5</v>
      </c>
      <c r="J533" s="96">
        <v>0.45100000000000001</v>
      </c>
      <c r="K533" s="24">
        <v>12</v>
      </c>
      <c r="L533" s="24">
        <f t="shared" si="35"/>
        <v>692435</v>
      </c>
      <c r="M533" s="24">
        <f t="shared" si="37"/>
        <v>4657102</v>
      </c>
      <c r="N533" s="24">
        <f t="shared" si="38"/>
        <v>842898</v>
      </c>
      <c r="O533" s="30" t="s">
        <v>77</v>
      </c>
    </row>
    <row r="534" spans="1:15" s="97" customFormat="1" ht="26.25" customHeight="1" x14ac:dyDescent="0.3">
      <c r="A534" s="29" t="s">
        <v>630</v>
      </c>
      <c r="B534" s="29" t="s">
        <v>631</v>
      </c>
      <c r="C534" s="24">
        <v>4673167</v>
      </c>
      <c r="D534" s="24">
        <v>5500000</v>
      </c>
      <c r="E534" s="24"/>
      <c r="F534" s="24">
        <v>5500000</v>
      </c>
      <c r="G534" s="24">
        <v>3964667</v>
      </c>
      <c r="H534" s="24">
        <f t="shared" si="36"/>
        <v>1535333</v>
      </c>
      <c r="I534" s="24">
        <v>5</v>
      </c>
      <c r="J534" s="96">
        <v>0.45100000000000001</v>
      </c>
      <c r="K534" s="24">
        <v>12</v>
      </c>
      <c r="L534" s="24">
        <f t="shared" si="35"/>
        <v>692435</v>
      </c>
      <c r="M534" s="24">
        <f t="shared" si="37"/>
        <v>4657102</v>
      </c>
      <c r="N534" s="24">
        <f t="shared" si="38"/>
        <v>842898</v>
      </c>
      <c r="O534" s="30" t="s">
        <v>77</v>
      </c>
    </row>
    <row r="535" spans="1:15" s="97" customFormat="1" ht="26.25" customHeight="1" x14ac:dyDescent="0.3">
      <c r="A535" s="29" t="s">
        <v>632</v>
      </c>
      <c r="B535" s="106">
        <v>42171</v>
      </c>
      <c r="C535" s="24"/>
      <c r="D535" s="24">
        <v>2200000</v>
      </c>
      <c r="E535" s="24"/>
      <c r="F535" s="24">
        <f>D535+E535</f>
        <v>2200000</v>
      </c>
      <c r="G535" s="24">
        <v>578783</v>
      </c>
      <c r="H535" s="24">
        <f t="shared" si="36"/>
        <v>1621217</v>
      </c>
      <c r="I535" s="24">
        <v>5</v>
      </c>
      <c r="J535" s="96">
        <v>0.45100000000000001</v>
      </c>
      <c r="K535" s="24">
        <v>12</v>
      </c>
      <c r="L535" s="24">
        <f t="shared" si="35"/>
        <v>731169</v>
      </c>
      <c r="M535" s="24">
        <f t="shared" si="37"/>
        <v>1309952</v>
      </c>
      <c r="N535" s="24">
        <f t="shared" si="38"/>
        <v>890048</v>
      </c>
      <c r="O535" s="30" t="s">
        <v>77</v>
      </c>
    </row>
    <row r="536" spans="1:15" s="97" customFormat="1" ht="26.25" customHeight="1" x14ac:dyDescent="0.3">
      <c r="A536" s="29" t="s">
        <v>633</v>
      </c>
      <c r="B536" s="106">
        <v>42227</v>
      </c>
      <c r="C536" s="24"/>
      <c r="D536" s="24">
        <v>750000</v>
      </c>
      <c r="E536" s="24"/>
      <c r="F536" s="24">
        <f>D536+E536</f>
        <v>750000</v>
      </c>
      <c r="G536" s="24">
        <v>140938</v>
      </c>
      <c r="H536" s="24">
        <f t="shared" si="36"/>
        <v>609062</v>
      </c>
      <c r="I536" s="24">
        <v>5</v>
      </c>
      <c r="J536" s="96">
        <v>0.45100000000000001</v>
      </c>
      <c r="K536" s="24">
        <v>12</v>
      </c>
      <c r="L536" s="24">
        <f t="shared" si="35"/>
        <v>274687</v>
      </c>
      <c r="M536" s="24">
        <f t="shared" si="37"/>
        <v>415625</v>
      </c>
      <c r="N536" s="24">
        <f t="shared" si="38"/>
        <v>334375</v>
      </c>
      <c r="O536" s="30" t="s">
        <v>77</v>
      </c>
    </row>
    <row r="537" spans="1:15" s="97" customFormat="1" ht="26.25" customHeight="1" x14ac:dyDescent="0.3">
      <c r="A537" s="29" t="s">
        <v>634</v>
      </c>
      <c r="B537" s="106">
        <v>42180</v>
      </c>
      <c r="C537" s="24"/>
      <c r="D537" s="24">
        <v>1012000</v>
      </c>
      <c r="E537" s="24"/>
      <c r="F537" s="24">
        <f>D537+E537</f>
        <v>1012000</v>
      </c>
      <c r="G537" s="24">
        <v>266240</v>
      </c>
      <c r="H537" s="24">
        <f t="shared" si="36"/>
        <v>745760</v>
      </c>
      <c r="I537" s="24">
        <v>5</v>
      </c>
      <c r="J537" s="96">
        <v>0.45100000000000001</v>
      </c>
      <c r="K537" s="24">
        <v>12</v>
      </c>
      <c r="L537" s="24">
        <f t="shared" si="35"/>
        <v>336338</v>
      </c>
      <c r="M537" s="24">
        <f t="shared" si="37"/>
        <v>602578</v>
      </c>
      <c r="N537" s="24">
        <f t="shared" si="38"/>
        <v>409422</v>
      </c>
      <c r="O537" s="30" t="s">
        <v>77</v>
      </c>
    </row>
    <row r="538" spans="1:15" s="97" customFormat="1" ht="26.25" customHeight="1" x14ac:dyDescent="0.3">
      <c r="A538" s="29" t="s">
        <v>635</v>
      </c>
      <c r="B538" s="106">
        <v>42257</v>
      </c>
      <c r="C538" s="24"/>
      <c r="D538" s="24">
        <v>1584000</v>
      </c>
      <c r="E538" s="24"/>
      <c r="F538" s="24">
        <f>D538+E538</f>
        <v>1584000</v>
      </c>
      <c r="G538" s="24">
        <v>238128</v>
      </c>
      <c r="H538" s="24">
        <f t="shared" si="36"/>
        <v>1345872</v>
      </c>
      <c r="I538" s="24">
        <v>5</v>
      </c>
      <c r="J538" s="96">
        <v>0.45100000000000001</v>
      </c>
      <c r="K538" s="24">
        <v>12</v>
      </c>
      <c r="L538" s="24">
        <f t="shared" si="35"/>
        <v>606988</v>
      </c>
      <c r="M538" s="24">
        <f t="shared" si="37"/>
        <v>845116</v>
      </c>
      <c r="N538" s="24">
        <f t="shared" si="38"/>
        <v>738884</v>
      </c>
      <c r="O538" s="30" t="s">
        <v>77</v>
      </c>
    </row>
    <row r="539" spans="1:15" s="97" customFormat="1" ht="26.25" customHeight="1" x14ac:dyDescent="0.3">
      <c r="A539" s="29" t="s">
        <v>635</v>
      </c>
      <c r="B539" s="106">
        <v>42621</v>
      </c>
      <c r="C539" s="24"/>
      <c r="D539" s="24"/>
      <c r="E539" s="24">
        <v>724680</v>
      </c>
      <c r="F539" s="24">
        <f t="shared" ref="F539:F553" si="39">D539+E539</f>
        <v>724680</v>
      </c>
      <c r="G539" s="24">
        <v>0</v>
      </c>
      <c r="H539" s="24">
        <f t="shared" si="36"/>
        <v>724680</v>
      </c>
      <c r="I539" s="24">
        <v>5</v>
      </c>
      <c r="J539" s="96">
        <v>0.45100000000000001</v>
      </c>
      <c r="K539" s="24">
        <v>4</v>
      </c>
      <c r="L539" s="24">
        <f t="shared" si="35"/>
        <v>108944</v>
      </c>
      <c r="M539" s="24">
        <f t="shared" si="37"/>
        <v>108944</v>
      </c>
      <c r="N539" s="24">
        <f t="shared" si="38"/>
        <v>615736</v>
      </c>
      <c r="O539" s="30" t="s">
        <v>77</v>
      </c>
    </row>
    <row r="540" spans="1:15" s="97" customFormat="1" ht="26.25" customHeight="1" x14ac:dyDescent="0.3">
      <c r="A540" s="29" t="s">
        <v>446</v>
      </c>
      <c r="B540" s="106">
        <v>42640</v>
      </c>
      <c r="C540" s="24"/>
      <c r="D540" s="24"/>
      <c r="E540" s="24">
        <v>963930</v>
      </c>
      <c r="F540" s="24">
        <f t="shared" si="39"/>
        <v>963930</v>
      </c>
      <c r="G540" s="24">
        <v>0</v>
      </c>
      <c r="H540" s="24">
        <f t="shared" si="36"/>
        <v>963930</v>
      </c>
      <c r="I540" s="24">
        <v>5</v>
      </c>
      <c r="J540" s="96">
        <v>0.45100000000000001</v>
      </c>
      <c r="K540" s="24">
        <v>4</v>
      </c>
      <c r="L540" s="24">
        <f t="shared" si="35"/>
        <v>144911</v>
      </c>
      <c r="M540" s="24">
        <f t="shared" si="37"/>
        <v>144911</v>
      </c>
      <c r="N540" s="24">
        <f t="shared" si="38"/>
        <v>819019</v>
      </c>
      <c r="O540" s="30" t="s">
        <v>77</v>
      </c>
    </row>
    <row r="541" spans="1:15" s="97" customFormat="1" ht="26.25" customHeight="1" x14ac:dyDescent="0.3">
      <c r="A541" s="29" t="s">
        <v>636</v>
      </c>
      <c r="B541" s="106">
        <v>42640</v>
      </c>
      <c r="C541" s="24"/>
      <c r="D541" s="24"/>
      <c r="E541" s="24">
        <v>241030</v>
      </c>
      <c r="F541" s="24">
        <f t="shared" si="39"/>
        <v>241030</v>
      </c>
      <c r="G541" s="24">
        <v>0</v>
      </c>
      <c r="H541" s="24">
        <f t="shared" si="36"/>
        <v>241030</v>
      </c>
      <c r="I541" s="24">
        <v>5</v>
      </c>
      <c r="J541" s="96">
        <v>0.45100000000000001</v>
      </c>
      <c r="K541" s="24">
        <v>4</v>
      </c>
      <c r="L541" s="24">
        <f t="shared" si="35"/>
        <v>36235</v>
      </c>
      <c r="M541" s="24">
        <f t="shared" si="37"/>
        <v>36235</v>
      </c>
      <c r="N541" s="24">
        <f t="shared" si="38"/>
        <v>204795</v>
      </c>
      <c r="O541" s="30" t="s">
        <v>77</v>
      </c>
    </row>
    <row r="542" spans="1:15" s="97" customFormat="1" ht="26.25" customHeight="1" x14ac:dyDescent="0.3">
      <c r="A542" s="29" t="s">
        <v>208</v>
      </c>
      <c r="B542" s="106">
        <v>42640</v>
      </c>
      <c r="C542" s="24"/>
      <c r="D542" s="24"/>
      <c r="E542" s="24">
        <v>774150</v>
      </c>
      <c r="F542" s="24">
        <f t="shared" si="39"/>
        <v>774150</v>
      </c>
      <c r="G542" s="24">
        <v>0</v>
      </c>
      <c r="H542" s="24">
        <f t="shared" si="36"/>
        <v>774150</v>
      </c>
      <c r="I542" s="24">
        <v>5</v>
      </c>
      <c r="J542" s="96">
        <v>0.45100000000000001</v>
      </c>
      <c r="K542" s="24">
        <v>4</v>
      </c>
      <c r="L542" s="24">
        <f t="shared" si="35"/>
        <v>116381</v>
      </c>
      <c r="M542" s="24">
        <f t="shared" si="37"/>
        <v>116381</v>
      </c>
      <c r="N542" s="24">
        <f t="shared" si="38"/>
        <v>657769</v>
      </c>
      <c r="O542" s="30" t="s">
        <v>77</v>
      </c>
    </row>
    <row r="543" spans="1:15" s="97" customFormat="1" ht="26.25" customHeight="1" x14ac:dyDescent="0.3">
      <c r="A543" s="29" t="s">
        <v>637</v>
      </c>
      <c r="B543" s="106">
        <v>42640</v>
      </c>
      <c r="C543" s="24"/>
      <c r="D543" s="24"/>
      <c r="E543" s="24">
        <v>380440</v>
      </c>
      <c r="F543" s="24">
        <f t="shared" si="39"/>
        <v>380440</v>
      </c>
      <c r="G543" s="24">
        <v>0</v>
      </c>
      <c r="H543" s="24">
        <f t="shared" si="36"/>
        <v>380440</v>
      </c>
      <c r="I543" s="24">
        <v>5</v>
      </c>
      <c r="J543" s="96">
        <v>0.45100000000000001</v>
      </c>
      <c r="K543" s="24">
        <v>4</v>
      </c>
      <c r="L543" s="24">
        <f t="shared" si="35"/>
        <v>57193</v>
      </c>
      <c r="M543" s="24">
        <f t="shared" si="37"/>
        <v>57193</v>
      </c>
      <c r="N543" s="24">
        <f t="shared" si="38"/>
        <v>323247</v>
      </c>
      <c r="O543" s="30" t="s">
        <v>77</v>
      </c>
    </row>
    <row r="544" spans="1:15" s="97" customFormat="1" ht="26.25" customHeight="1" x14ac:dyDescent="0.3">
      <c r="A544" s="29" t="s">
        <v>638</v>
      </c>
      <c r="B544" s="106">
        <v>42654</v>
      </c>
      <c r="C544" s="24"/>
      <c r="D544" s="24"/>
      <c r="E544" s="24">
        <v>2640000</v>
      </c>
      <c r="F544" s="24">
        <f t="shared" si="39"/>
        <v>2640000</v>
      </c>
      <c r="G544" s="24">
        <v>0</v>
      </c>
      <c r="H544" s="24">
        <f t="shared" si="36"/>
        <v>2640000</v>
      </c>
      <c r="I544" s="24">
        <v>5</v>
      </c>
      <c r="J544" s="96">
        <v>0.45100000000000001</v>
      </c>
      <c r="K544" s="24">
        <v>3</v>
      </c>
      <c r="L544" s="24">
        <f t="shared" si="35"/>
        <v>297660</v>
      </c>
      <c r="M544" s="24">
        <f t="shared" si="37"/>
        <v>297660</v>
      </c>
      <c r="N544" s="24">
        <f t="shared" si="38"/>
        <v>2342340</v>
      </c>
      <c r="O544" s="30" t="s">
        <v>77</v>
      </c>
    </row>
    <row r="545" spans="1:17" s="97" customFormat="1" ht="26.25" customHeight="1" x14ac:dyDescent="0.3">
      <c r="A545" s="29" t="s">
        <v>639</v>
      </c>
      <c r="B545" s="106">
        <v>42661</v>
      </c>
      <c r="C545" s="24"/>
      <c r="D545" s="24"/>
      <c r="E545" s="24">
        <v>4400000</v>
      </c>
      <c r="F545" s="24">
        <f t="shared" si="39"/>
        <v>4400000</v>
      </c>
      <c r="G545" s="24">
        <v>0</v>
      </c>
      <c r="H545" s="24">
        <f t="shared" si="36"/>
        <v>4400000</v>
      </c>
      <c r="I545" s="24">
        <v>5</v>
      </c>
      <c r="J545" s="96">
        <v>0.45100000000000001</v>
      </c>
      <c r="K545" s="24">
        <v>3</v>
      </c>
      <c r="L545" s="24">
        <f t="shared" si="35"/>
        <v>496100</v>
      </c>
      <c r="M545" s="24">
        <f t="shared" si="37"/>
        <v>496100</v>
      </c>
      <c r="N545" s="24">
        <f t="shared" si="38"/>
        <v>3903900</v>
      </c>
      <c r="O545" s="30" t="s">
        <v>77</v>
      </c>
    </row>
    <row r="546" spans="1:17" s="97" customFormat="1" ht="26.25" customHeight="1" x14ac:dyDescent="0.3">
      <c r="A546" s="29" t="s">
        <v>640</v>
      </c>
      <c r="B546" s="106">
        <v>42691</v>
      </c>
      <c r="C546" s="24"/>
      <c r="D546" s="24"/>
      <c r="E546" s="24">
        <v>385000</v>
      </c>
      <c r="F546" s="24">
        <f t="shared" si="39"/>
        <v>385000</v>
      </c>
      <c r="G546" s="24">
        <v>0</v>
      </c>
      <c r="H546" s="24">
        <f t="shared" si="36"/>
        <v>385000</v>
      </c>
      <c r="I546" s="24">
        <v>5</v>
      </c>
      <c r="J546" s="96">
        <v>0.45100000000000001</v>
      </c>
      <c r="K546" s="24">
        <v>2</v>
      </c>
      <c r="L546" s="24">
        <f t="shared" si="35"/>
        <v>28939</v>
      </c>
      <c r="M546" s="24">
        <f t="shared" si="37"/>
        <v>28939</v>
      </c>
      <c r="N546" s="24">
        <f t="shared" si="38"/>
        <v>356061</v>
      </c>
      <c r="O546" s="30" t="s">
        <v>77</v>
      </c>
    </row>
    <row r="547" spans="1:17" s="97" customFormat="1" ht="26.25" customHeight="1" x14ac:dyDescent="0.3">
      <c r="A547" s="29" t="s">
        <v>635</v>
      </c>
      <c r="B547" s="106">
        <v>42703</v>
      </c>
      <c r="C547" s="24"/>
      <c r="D547" s="24"/>
      <c r="E547" s="24">
        <v>1210000</v>
      </c>
      <c r="F547" s="24">
        <f t="shared" si="39"/>
        <v>1210000</v>
      </c>
      <c r="G547" s="24">
        <v>0</v>
      </c>
      <c r="H547" s="24">
        <f t="shared" si="36"/>
        <v>1210000</v>
      </c>
      <c r="I547" s="24">
        <v>5</v>
      </c>
      <c r="J547" s="96">
        <v>0.45100000000000001</v>
      </c>
      <c r="K547" s="24">
        <v>2</v>
      </c>
      <c r="L547" s="24">
        <f t="shared" si="35"/>
        <v>90952</v>
      </c>
      <c r="M547" s="24">
        <f t="shared" si="37"/>
        <v>90952</v>
      </c>
      <c r="N547" s="24">
        <f t="shared" si="38"/>
        <v>1119048</v>
      </c>
      <c r="O547" s="30" t="s">
        <v>77</v>
      </c>
    </row>
    <row r="548" spans="1:17" s="97" customFormat="1" ht="26.25" customHeight="1" x14ac:dyDescent="0.3">
      <c r="A548" s="29" t="s">
        <v>641</v>
      </c>
      <c r="B548" s="106">
        <v>42703</v>
      </c>
      <c r="C548" s="24"/>
      <c r="D548" s="24"/>
      <c r="E548" s="24">
        <v>396000</v>
      </c>
      <c r="F548" s="24">
        <f t="shared" si="39"/>
        <v>396000</v>
      </c>
      <c r="G548" s="24">
        <v>0</v>
      </c>
      <c r="H548" s="24">
        <f t="shared" si="36"/>
        <v>396000</v>
      </c>
      <c r="I548" s="24">
        <v>5</v>
      </c>
      <c r="J548" s="96">
        <v>0.45100000000000001</v>
      </c>
      <c r="K548" s="24">
        <v>2</v>
      </c>
      <c r="L548" s="24">
        <f t="shared" si="35"/>
        <v>29766</v>
      </c>
      <c r="M548" s="24">
        <f t="shared" si="37"/>
        <v>29766</v>
      </c>
      <c r="N548" s="24">
        <f t="shared" si="38"/>
        <v>366234</v>
      </c>
      <c r="O548" s="30" t="s">
        <v>77</v>
      </c>
    </row>
    <row r="549" spans="1:17" s="97" customFormat="1" ht="26.25" customHeight="1" x14ac:dyDescent="0.3">
      <c r="A549" s="29" t="s">
        <v>642</v>
      </c>
      <c r="B549" s="106">
        <v>42703</v>
      </c>
      <c r="C549" s="24"/>
      <c r="D549" s="24"/>
      <c r="E549" s="24">
        <v>1455000</v>
      </c>
      <c r="F549" s="24">
        <f t="shared" si="39"/>
        <v>1455000</v>
      </c>
      <c r="G549" s="24">
        <v>0</v>
      </c>
      <c r="H549" s="24">
        <f t="shared" si="36"/>
        <v>1455000</v>
      </c>
      <c r="I549" s="24">
        <v>5</v>
      </c>
      <c r="J549" s="96">
        <v>0.45100000000000001</v>
      </c>
      <c r="K549" s="24">
        <v>2</v>
      </c>
      <c r="L549" s="24">
        <f t="shared" si="35"/>
        <v>109368</v>
      </c>
      <c r="M549" s="24">
        <f t="shared" si="37"/>
        <v>109368</v>
      </c>
      <c r="N549" s="24">
        <f t="shared" si="38"/>
        <v>1345632</v>
      </c>
      <c r="O549" s="30" t="s">
        <v>77</v>
      </c>
    </row>
    <row r="550" spans="1:17" s="97" customFormat="1" ht="26.25" customHeight="1" x14ac:dyDescent="0.3">
      <c r="A550" s="29" t="s">
        <v>643</v>
      </c>
      <c r="B550" s="106">
        <v>42711</v>
      </c>
      <c r="C550" s="24"/>
      <c r="D550" s="24"/>
      <c r="E550" s="24">
        <v>573070</v>
      </c>
      <c r="F550" s="24">
        <f t="shared" si="39"/>
        <v>573070</v>
      </c>
      <c r="G550" s="24">
        <v>0</v>
      </c>
      <c r="H550" s="24">
        <f t="shared" si="36"/>
        <v>573070</v>
      </c>
      <c r="I550" s="24">
        <v>5</v>
      </c>
      <c r="J550" s="96">
        <v>0.45100000000000001</v>
      </c>
      <c r="K550" s="24">
        <v>1</v>
      </c>
      <c r="L550" s="24">
        <f t="shared" si="35"/>
        <v>21538</v>
      </c>
      <c r="M550" s="24">
        <f t="shared" si="37"/>
        <v>21538</v>
      </c>
      <c r="N550" s="24">
        <f t="shared" si="38"/>
        <v>551532</v>
      </c>
      <c r="O550" s="30" t="s">
        <v>77</v>
      </c>
    </row>
    <row r="551" spans="1:17" s="97" customFormat="1" ht="26.25" customHeight="1" x14ac:dyDescent="0.3">
      <c r="A551" s="29" t="s">
        <v>644</v>
      </c>
      <c r="B551" s="106">
        <v>42717</v>
      </c>
      <c r="C551" s="24"/>
      <c r="D551" s="24"/>
      <c r="E551" s="24">
        <v>2200000</v>
      </c>
      <c r="F551" s="24">
        <f t="shared" si="39"/>
        <v>2200000</v>
      </c>
      <c r="G551" s="24">
        <v>0</v>
      </c>
      <c r="H551" s="24">
        <f t="shared" si="36"/>
        <v>2200000</v>
      </c>
      <c r="I551" s="24">
        <v>5</v>
      </c>
      <c r="J551" s="96">
        <v>0.45100000000000001</v>
      </c>
      <c r="K551" s="24">
        <v>1</v>
      </c>
      <c r="L551" s="24">
        <f t="shared" si="35"/>
        <v>82683</v>
      </c>
      <c r="M551" s="24">
        <f t="shared" si="37"/>
        <v>82683</v>
      </c>
      <c r="N551" s="24">
        <f t="shared" si="38"/>
        <v>2117317</v>
      </c>
      <c r="O551" s="30" t="s">
        <v>77</v>
      </c>
    </row>
    <row r="552" spans="1:17" s="97" customFormat="1" ht="26.25" customHeight="1" x14ac:dyDescent="0.3">
      <c r="A552" s="29" t="s">
        <v>645</v>
      </c>
      <c r="B552" s="106">
        <v>42719</v>
      </c>
      <c r="C552" s="24"/>
      <c r="D552" s="24"/>
      <c r="E552" s="24">
        <v>902000</v>
      </c>
      <c r="F552" s="24">
        <f t="shared" si="39"/>
        <v>902000</v>
      </c>
      <c r="G552" s="24">
        <v>0</v>
      </c>
      <c r="H552" s="24">
        <f t="shared" si="36"/>
        <v>902000</v>
      </c>
      <c r="I552" s="24">
        <v>5</v>
      </c>
      <c r="J552" s="96">
        <v>0.45100000000000001</v>
      </c>
      <c r="K552" s="24">
        <v>1</v>
      </c>
      <c r="L552" s="24">
        <f t="shared" si="35"/>
        <v>33900</v>
      </c>
      <c r="M552" s="24">
        <f t="shared" si="37"/>
        <v>33900</v>
      </c>
      <c r="N552" s="24">
        <f t="shared" si="38"/>
        <v>868100</v>
      </c>
      <c r="O552" s="30" t="s">
        <v>77</v>
      </c>
    </row>
    <row r="553" spans="1:17" s="97" customFormat="1" ht="26.25" customHeight="1" x14ac:dyDescent="0.3">
      <c r="A553" s="29" t="s">
        <v>633</v>
      </c>
      <c r="B553" s="106">
        <v>42730</v>
      </c>
      <c r="C553" s="24"/>
      <c r="D553" s="24"/>
      <c r="E553" s="24">
        <v>729200</v>
      </c>
      <c r="F553" s="24">
        <f t="shared" si="39"/>
        <v>729200</v>
      </c>
      <c r="G553" s="24">
        <v>0</v>
      </c>
      <c r="H553" s="24">
        <f t="shared" si="36"/>
        <v>729200</v>
      </c>
      <c r="I553" s="24">
        <v>5</v>
      </c>
      <c r="J553" s="96">
        <v>0.45100000000000001</v>
      </c>
      <c r="K553" s="24">
        <v>1</v>
      </c>
      <c r="L553" s="24">
        <f t="shared" si="35"/>
        <v>27406</v>
      </c>
      <c r="M553" s="24">
        <f t="shared" si="37"/>
        <v>27406</v>
      </c>
      <c r="N553" s="24">
        <f t="shared" si="38"/>
        <v>701794</v>
      </c>
      <c r="O553" s="30" t="s">
        <v>77</v>
      </c>
    </row>
    <row r="554" spans="1:17" s="97" customFormat="1" ht="26.25" customHeight="1" x14ac:dyDescent="0.3">
      <c r="A554" s="29"/>
      <c r="B554" s="29"/>
      <c r="C554" s="24"/>
      <c r="D554" s="24"/>
      <c r="E554" s="24"/>
      <c r="F554" s="24"/>
      <c r="G554" s="24"/>
      <c r="H554" s="24"/>
      <c r="I554" s="24"/>
      <c r="J554" s="96"/>
      <c r="K554" s="24"/>
      <c r="L554" s="24"/>
      <c r="M554" s="24"/>
      <c r="N554" s="24"/>
      <c r="O554" s="30"/>
    </row>
    <row r="555" spans="1:17" s="97" customFormat="1" ht="26.25" customHeight="1" x14ac:dyDescent="0.3">
      <c r="A555" s="102" t="s">
        <v>646</v>
      </c>
      <c r="B555" s="103"/>
      <c r="C555" s="104"/>
      <c r="D555" s="32">
        <f>SUM(D372:D554)</f>
        <v>151248700</v>
      </c>
      <c r="E555" s="32">
        <f>SUM(E372:E554)</f>
        <v>17974500</v>
      </c>
      <c r="F555" s="32">
        <f>SUM(F372:F554)</f>
        <v>169223200</v>
      </c>
      <c r="G555" s="32">
        <f>SUM(G372:G554)</f>
        <v>128403177</v>
      </c>
      <c r="H555" s="32">
        <f>SUM(H372:H554)</f>
        <v>40820023</v>
      </c>
      <c r="I555" s="22"/>
      <c r="J555" s="33"/>
      <c r="K555" s="22"/>
      <c r="L555" s="32">
        <f>SUM(L372:L554)</f>
        <v>15942505</v>
      </c>
      <c r="M555" s="32">
        <f>SUM(M372:M554)</f>
        <v>144345682</v>
      </c>
      <c r="N555" s="32">
        <f>SUM(N372:N554)</f>
        <v>24877518</v>
      </c>
      <c r="O555" s="34"/>
    </row>
    <row r="556" spans="1:17" s="97" customFormat="1" ht="26.25" customHeight="1" x14ac:dyDescent="0.3">
      <c r="A556" s="29" t="s">
        <v>647</v>
      </c>
      <c r="B556" s="29" t="s">
        <v>547</v>
      </c>
      <c r="C556" s="24">
        <v>365673</v>
      </c>
      <c r="D556" s="24">
        <v>860000</v>
      </c>
      <c r="E556" s="24">
        <v>0</v>
      </c>
      <c r="F556" s="24">
        <f>D556</f>
        <v>860000</v>
      </c>
      <c r="G556" s="24">
        <v>739861</v>
      </c>
      <c r="H556" s="24">
        <f t="shared" ref="H556:H558" si="40">F556-G556</f>
        <v>120139</v>
      </c>
      <c r="I556" s="24">
        <v>5</v>
      </c>
      <c r="J556" s="96">
        <v>0.45100000000000001</v>
      </c>
      <c r="K556" s="24">
        <v>12</v>
      </c>
      <c r="L556" s="24">
        <f>ROUND(H556*J556*K556/12,0)</f>
        <v>54183</v>
      </c>
      <c r="M556" s="24">
        <f>G556+L556</f>
        <v>794044</v>
      </c>
      <c r="N556" s="24">
        <f>F556-M556</f>
        <v>65956</v>
      </c>
      <c r="O556" s="30" t="s">
        <v>648</v>
      </c>
    </row>
    <row r="557" spans="1:17" s="97" customFormat="1" ht="26.25" customHeight="1" x14ac:dyDescent="0.3">
      <c r="A557" s="29" t="s">
        <v>649</v>
      </c>
      <c r="B557" s="29" t="s">
        <v>547</v>
      </c>
      <c r="C557" s="24">
        <v>127561</v>
      </c>
      <c r="D557" s="24">
        <v>300000</v>
      </c>
      <c r="E557" s="24">
        <v>0</v>
      </c>
      <c r="F557" s="24">
        <f>D557</f>
        <v>300000</v>
      </c>
      <c r="G557" s="24">
        <v>258090</v>
      </c>
      <c r="H557" s="24">
        <f t="shared" si="40"/>
        <v>41910</v>
      </c>
      <c r="I557" s="24">
        <v>5</v>
      </c>
      <c r="J557" s="96">
        <v>0.45100000000000001</v>
      </c>
      <c r="K557" s="24">
        <v>12</v>
      </c>
      <c r="L557" s="24">
        <f t="shared" ref="L557:L558" si="41">ROUND(H557*J557*K557/12,0)</f>
        <v>18901</v>
      </c>
      <c r="M557" s="24">
        <f t="shared" ref="M557:M558" si="42">G557+L557</f>
        <v>276991</v>
      </c>
      <c r="N557" s="24">
        <f t="shared" ref="N557:N558" si="43">F557-M557</f>
        <v>23009</v>
      </c>
      <c r="O557" s="30" t="s">
        <v>648</v>
      </c>
    </row>
    <row r="558" spans="1:17" s="97" customFormat="1" ht="26.25" customHeight="1" x14ac:dyDescent="0.3">
      <c r="A558" s="69" t="s">
        <v>650</v>
      </c>
      <c r="B558" s="69" t="s">
        <v>547</v>
      </c>
      <c r="C558" s="24">
        <v>5004610</v>
      </c>
      <c r="D558" s="24">
        <v>11770000</v>
      </c>
      <c r="E558" s="24">
        <v>0</v>
      </c>
      <c r="F558" s="24">
        <f>D558</f>
        <v>11770000</v>
      </c>
      <c r="G558" s="24">
        <v>10125774</v>
      </c>
      <c r="H558" s="24">
        <f t="shared" si="40"/>
        <v>1644226</v>
      </c>
      <c r="I558" s="24">
        <v>5</v>
      </c>
      <c r="J558" s="96">
        <v>0.45100000000000001</v>
      </c>
      <c r="K558" s="24">
        <v>12</v>
      </c>
      <c r="L558" s="24">
        <f t="shared" si="41"/>
        <v>741546</v>
      </c>
      <c r="M558" s="24">
        <f t="shared" si="42"/>
        <v>10867320</v>
      </c>
      <c r="N558" s="24">
        <f t="shared" si="43"/>
        <v>902680</v>
      </c>
      <c r="O558" s="70" t="s">
        <v>648</v>
      </c>
    </row>
    <row r="559" spans="1:17" s="97" customFormat="1" ht="26.25" customHeight="1" thickBot="1" x14ac:dyDescent="0.35">
      <c r="A559" s="71" t="s">
        <v>651</v>
      </c>
      <c r="B559" s="71"/>
      <c r="C559" s="72"/>
      <c r="D559" s="49">
        <f>SUM(D556:D558)</f>
        <v>12930000</v>
      </c>
      <c r="E559" s="49">
        <f>SUM(E556:E558)</f>
        <v>0</v>
      </c>
      <c r="F559" s="49">
        <f>SUM(F556:F558)</f>
        <v>12930000</v>
      </c>
      <c r="G559" s="49">
        <f>SUM(G556:G558)</f>
        <v>11123725</v>
      </c>
      <c r="H559" s="49">
        <f>SUM(H556:H558)</f>
        <v>1806275</v>
      </c>
      <c r="I559" s="73"/>
      <c r="J559" s="74"/>
      <c r="K559" s="73"/>
      <c r="L559" s="49">
        <f>SUM(L556:L558)</f>
        <v>814630</v>
      </c>
      <c r="M559" s="49">
        <f>SUM(M556:M558)</f>
        <v>11938355</v>
      </c>
      <c r="N559" s="49">
        <f>SUM(N556:N558)</f>
        <v>991645</v>
      </c>
      <c r="O559" s="54"/>
    </row>
    <row r="560" spans="1:17" s="97" customFormat="1" ht="26.25" customHeight="1" thickTop="1" x14ac:dyDescent="0.3">
      <c r="A560" s="107" t="s">
        <v>652</v>
      </c>
      <c r="B560" s="108"/>
      <c r="C560" s="108"/>
      <c r="D560" s="109">
        <f>D559+D555+D371+D52</f>
        <v>2149774057</v>
      </c>
      <c r="E560" s="109">
        <f>E559+E555+E371+E52</f>
        <v>23134500</v>
      </c>
      <c r="F560" s="109">
        <f>F559+F555+F371+F52</f>
        <v>2172908557</v>
      </c>
      <c r="G560" s="109">
        <f>G559+G555+G371+G52</f>
        <v>2042278116</v>
      </c>
      <c r="H560" s="109">
        <f>H559+H555+H371+H52</f>
        <v>130630441</v>
      </c>
      <c r="I560" s="110"/>
      <c r="J560" s="110"/>
      <c r="K560" s="110"/>
      <c r="L560" s="109">
        <f>L559+L555+L371+L52</f>
        <v>64293669</v>
      </c>
      <c r="M560" s="109">
        <f>M559+M555+M371+M52</f>
        <v>2106571785</v>
      </c>
      <c r="N560" s="109">
        <f>N559+N555+N371+N52</f>
        <v>66336772</v>
      </c>
      <c r="O560" s="111"/>
      <c r="P560" s="112">
        <f>'[1]재무상태표(국고)'!G31</f>
        <v>66336772</v>
      </c>
      <c r="Q560" s="112">
        <f>N560-P560</f>
        <v>0</v>
      </c>
    </row>
    <row r="561" spans="1:22" ht="24.95" customHeight="1" x14ac:dyDescent="0.3">
      <c r="A561" s="113"/>
      <c r="B561" s="113"/>
      <c r="C561" s="113"/>
      <c r="D561" s="113"/>
      <c r="E561" s="113"/>
      <c r="F561" s="113"/>
      <c r="G561" s="80"/>
      <c r="H561" s="80"/>
      <c r="I561" s="114"/>
      <c r="J561" s="114"/>
      <c r="K561" s="114"/>
      <c r="L561" s="114"/>
      <c r="M561" s="114"/>
      <c r="N561" s="114"/>
      <c r="O561" s="114"/>
      <c r="P561" s="115"/>
      <c r="Q561" s="82"/>
      <c r="R561" s="82"/>
      <c r="S561" s="82"/>
      <c r="T561" s="82"/>
      <c r="U561" s="82"/>
      <c r="V561" s="82"/>
    </row>
  </sheetData>
  <mergeCells count="9">
    <mergeCell ref="A561:F561"/>
    <mergeCell ref="I561:M561"/>
    <mergeCell ref="N561:O561"/>
    <mergeCell ref="A1:O1"/>
    <mergeCell ref="A2:O2"/>
    <mergeCell ref="A52:B52"/>
    <mergeCell ref="A371:B371"/>
    <mergeCell ref="A555:B555"/>
    <mergeCell ref="A559:B559"/>
  </mergeCells>
  <phoneticPr fontId="4" type="noConversion"/>
  <printOptions horizontalCentered="1"/>
  <pageMargins left="0.82677165354330717" right="0.78740157480314965" top="0.47244094488188981" bottom="0.35433070866141736" header="0.31496062992125984" footer="0.35433070866141736"/>
  <pageSetup paperSize="9" scale="57" fitToHeight="5" orientation="landscape" r:id="rId1"/>
  <headerFooter alignWithMargins="0">
    <oddFooter xml:space="preserve">&amp;C
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39997558519241921"/>
  </sheetPr>
  <dimension ref="A1:IV91"/>
  <sheetViews>
    <sheetView showGridLines="0" view="pageBreakPreview" zoomScale="80" zoomScaleNormal="80" zoomScaleSheetLayoutView="80" workbookViewId="0">
      <pane ySplit="5" topLeftCell="A78" activePane="bottomLeft" state="frozen"/>
      <selection activeCell="L14" sqref="L14"/>
      <selection pane="bottomLeft" activeCell="O81" sqref="O81"/>
    </sheetView>
  </sheetViews>
  <sheetFormatPr defaultColWidth="7" defaultRowHeight="24.95" customHeight="1" x14ac:dyDescent="0.3"/>
  <cols>
    <col min="1" max="1" width="34.625" style="9" bestFit="1" customWidth="1"/>
    <col min="2" max="2" width="11.125" style="9" bestFit="1" customWidth="1"/>
    <col min="3" max="3" width="11.75" style="9" bestFit="1" customWidth="1"/>
    <col min="4" max="4" width="11.5" style="9" bestFit="1" customWidth="1"/>
    <col min="5" max="5" width="11.75" style="9" bestFit="1" customWidth="1"/>
    <col min="6" max="6" width="16.25" style="4" bestFit="1" customWidth="1"/>
    <col min="7" max="7" width="12.5" style="9" bestFit="1" customWidth="1"/>
    <col min="8" max="8" width="5.25" style="9" bestFit="1" customWidth="1"/>
    <col min="9" max="9" width="7" style="12" bestFit="1" customWidth="1"/>
    <col min="10" max="10" width="5.25" style="9" bestFit="1" customWidth="1"/>
    <col min="11" max="11" width="10.625" style="9" bestFit="1" customWidth="1"/>
    <col min="12" max="12" width="16.25" style="9" bestFit="1" customWidth="1"/>
    <col min="13" max="13" width="10.625" style="9" bestFit="1" customWidth="1"/>
    <col min="14" max="14" width="32" style="9" bestFit="1" customWidth="1"/>
    <col min="15" max="15" width="19.375" style="4" customWidth="1"/>
    <col min="16" max="16" width="11.5" style="9" bestFit="1" customWidth="1"/>
    <col min="17" max="18" width="17.75" style="9" customWidth="1"/>
    <col min="19" max="20" width="12.125" style="9" customWidth="1"/>
    <col min="21" max="21" width="17.75" style="9" customWidth="1"/>
    <col min="22" max="22" width="12.125" style="5" customWidth="1"/>
    <col min="23" max="256" width="7" style="5"/>
    <col min="257" max="257" width="17.25" style="5" customWidth="1"/>
    <col min="258" max="258" width="11.375" style="5" bestFit="1" customWidth="1"/>
    <col min="259" max="261" width="15.875" style="5" bestFit="1" customWidth="1"/>
    <col min="262" max="263" width="12.125" style="5" customWidth="1"/>
    <col min="264" max="264" width="15.875" style="5" bestFit="1" customWidth="1"/>
    <col min="265" max="265" width="6.5" style="5" customWidth="1"/>
    <col min="266" max="266" width="8.625" style="5" bestFit="1" customWidth="1"/>
    <col min="267" max="267" width="14.375" style="5" bestFit="1" customWidth="1"/>
    <col min="268" max="270" width="15.875" style="5" bestFit="1" customWidth="1"/>
    <col min="271" max="271" width="19.375" style="5" customWidth="1"/>
    <col min="272" max="272" width="73.375" style="5" customWidth="1"/>
    <col min="273" max="274" width="17.75" style="5" customWidth="1"/>
    <col min="275" max="276" width="12.125" style="5" customWidth="1"/>
    <col min="277" max="277" width="17.75" style="5" customWidth="1"/>
    <col min="278" max="278" width="12.125" style="5" customWidth="1"/>
    <col min="279" max="512" width="7" style="5"/>
    <col min="513" max="513" width="17.25" style="5" customWidth="1"/>
    <col min="514" max="514" width="11.375" style="5" bestFit="1" customWidth="1"/>
    <col min="515" max="517" width="15.875" style="5" bestFit="1" customWidth="1"/>
    <col min="518" max="519" width="12.125" style="5" customWidth="1"/>
    <col min="520" max="520" width="15.875" style="5" bestFit="1" customWidth="1"/>
    <col min="521" max="521" width="6.5" style="5" customWidth="1"/>
    <col min="522" max="522" width="8.625" style="5" bestFit="1" customWidth="1"/>
    <col min="523" max="523" width="14.375" style="5" bestFit="1" customWidth="1"/>
    <col min="524" max="526" width="15.875" style="5" bestFit="1" customWidth="1"/>
    <col min="527" max="527" width="19.375" style="5" customWidth="1"/>
    <col min="528" max="528" width="73.375" style="5" customWidth="1"/>
    <col min="529" max="530" width="17.75" style="5" customWidth="1"/>
    <col min="531" max="532" width="12.125" style="5" customWidth="1"/>
    <col min="533" max="533" width="17.75" style="5" customWidth="1"/>
    <col min="534" max="534" width="12.125" style="5" customWidth="1"/>
    <col min="535" max="768" width="7" style="5"/>
    <col min="769" max="769" width="17.25" style="5" customWidth="1"/>
    <col min="770" max="770" width="11.375" style="5" bestFit="1" customWidth="1"/>
    <col min="771" max="773" width="15.875" style="5" bestFit="1" customWidth="1"/>
    <col min="774" max="775" width="12.125" style="5" customWidth="1"/>
    <col min="776" max="776" width="15.875" style="5" bestFit="1" customWidth="1"/>
    <col min="777" max="777" width="6.5" style="5" customWidth="1"/>
    <col min="778" max="778" width="8.625" style="5" bestFit="1" customWidth="1"/>
    <col min="779" max="779" width="14.375" style="5" bestFit="1" customWidth="1"/>
    <col min="780" max="782" width="15.875" style="5" bestFit="1" customWidth="1"/>
    <col min="783" max="783" width="19.375" style="5" customWidth="1"/>
    <col min="784" max="784" width="73.375" style="5" customWidth="1"/>
    <col min="785" max="786" width="17.75" style="5" customWidth="1"/>
    <col min="787" max="788" width="12.125" style="5" customWidth="1"/>
    <col min="789" max="789" width="17.75" style="5" customWidth="1"/>
    <col min="790" max="790" width="12.125" style="5" customWidth="1"/>
    <col min="791" max="1024" width="7" style="5"/>
    <col min="1025" max="1025" width="17.25" style="5" customWidth="1"/>
    <col min="1026" max="1026" width="11.375" style="5" bestFit="1" customWidth="1"/>
    <col min="1027" max="1029" width="15.875" style="5" bestFit="1" customWidth="1"/>
    <col min="1030" max="1031" width="12.125" style="5" customWidth="1"/>
    <col min="1032" max="1032" width="15.875" style="5" bestFit="1" customWidth="1"/>
    <col min="1033" max="1033" width="6.5" style="5" customWidth="1"/>
    <col min="1034" max="1034" width="8.625" style="5" bestFit="1" customWidth="1"/>
    <col min="1035" max="1035" width="14.375" style="5" bestFit="1" customWidth="1"/>
    <col min="1036" max="1038" width="15.875" style="5" bestFit="1" customWidth="1"/>
    <col min="1039" max="1039" width="19.375" style="5" customWidth="1"/>
    <col min="1040" max="1040" width="73.375" style="5" customWidth="1"/>
    <col min="1041" max="1042" width="17.75" style="5" customWidth="1"/>
    <col min="1043" max="1044" width="12.125" style="5" customWidth="1"/>
    <col min="1045" max="1045" width="17.75" style="5" customWidth="1"/>
    <col min="1046" max="1046" width="12.125" style="5" customWidth="1"/>
    <col min="1047" max="1280" width="7" style="5"/>
    <col min="1281" max="1281" width="17.25" style="5" customWidth="1"/>
    <col min="1282" max="1282" width="11.375" style="5" bestFit="1" customWidth="1"/>
    <col min="1283" max="1285" width="15.875" style="5" bestFit="1" customWidth="1"/>
    <col min="1286" max="1287" width="12.125" style="5" customWidth="1"/>
    <col min="1288" max="1288" width="15.875" style="5" bestFit="1" customWidth="1"/>
    <col min="1289" max="1289" width="6.5" style="5" customWidth="1"/>
    <col min="1290" max="1290" width="8.625" style="5" bestFit="1" customWidth="1"/>
    <col min="1291" max="1291" width="14.375" style="5" bestFit="1" customWidth="1"/>
    <col min="1292" max="1294" width="15.875" style="5" bestFit="1" customWidth="1"/>
    <col min="1295" max="1295" width="19.375" style="5" customWidth="1"/>
    <col min="1296" max="1296" width="73.375" style="5" customWidth="1"/>
    <col min="1297" max="1298" width="17.75" style="5" customWidth="1"/>
    <col min="1299" max="1300" width="12.125" style="5" customWidth="1"/>
    <col min="1301" max="1301" width="17.75" style="5" customWidth="1"/>
    <col min="1302" max="1302" width="12.125" style="5" customWidth="1"/>
    <col min="1303" max="1536" width="7" style="5"/>
    <col min="1537" max="1537" width="17.25" style="5" customWidth="1"/>
    <col min="1538" max="1538" width="11.375" style="5" bestFit="1" customWidth="1"/>
    <col min="1539" max="1541" width="15.875" style="5" bestFit="1" customWidth="1"/>
    <col min="1542" max="1543" width="12.125" style="5" customWidth="1"/>
    <col min="1544" max="1544" width="15.875" style="5" bestFit="1" customWidth="1"/>
    <col min="1545" max="1545" width="6.5" style="5" customWidth="1"/>
    <col min="1546" max="1546" width="8.625" style="5" bestFit="1" customWidth="1"/>
    <col min="1547" max="1547" width="14.375" style="5" bestFit="1" customWidth="1"/>
    <col min="1548" max="1550" width="15.875" style="5" bestFit="1" customWidth="1"/>
    <col min="1551" max="1551" width="19.375" style="5" customWidth="1"/>
    <col min="1552" max="1552" width="73.375" style="5" customWidth="1"/>
    <col min="1553" max="1554" width="17.75" style="5" customWidth="1"/>
    <col min="1555" max="1556" width="12.125" style="5" customWidth="1"/>
    <col min="1557" max="1557" width="17.75" style="5" customWidth="1"/>
    <col min="1558" max="1558" width="12.125" style="5" customWidth="1"/>
    <col min="1559" max="1792" width="7" style="5"/>
    <col min="1793" max="1793" width="17.25" style="5" customWidth="1"/>
    <col min="1794" max="1794" width="11.375" style="5" bestFit="1" customWidth="1"/>
    <col min="1795" max="1797" width="15.875" style="5" bestFit="1" customWidth="1"/>
    <col min="1798" max="1799" width="12.125" style="5" customWidth="1"/>
    <col min="1800" max="1800" width="15.875" style="5" bestFit="1" customWidth="1"/>
    <col min="1801" max="1801" width="6.5" style="5" customWidth="1"/>
    <col min="1802" max="1802" width="8.625" style="5" bestFit="1" customWidth="1"/>
    <col min="1803" max="1803" width="14.375" style="5" bestFit="1" customWidth="1"/>
    <col min="1804" max="1806" width="15.875" style="5" bestFit="1" customWidth="1"/>
    <col min="1807" max="1807" width="19.375" style="5" customWidth="1"/>
    <col min="1808" max="1808" width="73.375" style="5" customWidth="1"/>
    <col min="1809" max="1810" width="17.75" style="5" customWidth="1"/>
    <col min="1811" max="1812" width="12.125" style="5" customWidth="1"/>
    <col min="1813" max="1813" width="17.75" style="5" customWidth="1"/>
    <col min="1814" max="1814" width="12.125" style="5" customWidth="1"/>
    <col min="1815" max="2048" width="7" style="5"/>
    <col min="2049" max="2049" width="17.25" style="5" customWidth="1"/>
    <col min="2050" max="2050" width="11.375" style="5" bestFit="1" customWidth="1"/>
    <col min="2051" max="2053" width="15.875" style="5" bestFit="1" customWidth="1"/>
    <col min="2054" max="2055" width="12.125" style="5" customWidth="1"/>
    <col min="2056" max="2056" width="15.875" style="5" bestFit="1" customWidth="1"/>
    <col min="2057" max="2057" width="6.5" style="5" customWidth="1"/>
    <col min="2058" max="2058" width="8.625" style="5" bestFit="1" customWidth="1"/>
    <col min="2059" max="2059" width="14.375" style="5" bestFit="1" customWidth="1"/>
    <col min="2060" max="2062" width="15.875" style="5" bestFit="1" customWidth="1"/>
    <col min="2063" max="2063" width="19.375" style="5" customWidth="1"/>
    <col min="2064" max="2064" width="73.375" style="5" customWidth="1"/>
    <col min="2065" max="2066" width="17.75" style="5" customWidth="1"/>
    <col min="2067" max="2068" width="12.125" style="5" customWidth="1"/>
    <col min="2069" max="2069" width="17.75" style="5" customWidth="1"/>
    <col min="2070" max="2070" width="12.125" style="5" customWidth="1"/>
    <col min="2071" max="2304" width="7" style="5"/>
    <col min="2305" max="2305" width="17.25" style="5" customWidth="1"/>
    <col min="2306" max="2306" width="11.375" style="5" bestFit="1" customWidth="1"/>
    <col min="2307" max="2309" width="15.875" style="5" bestFit="1" customWidth="1"/>
    <col min="2310" max="2311" width="12.125" style="5" customWidth="1"/>
    <col min="2312" max="2312" width="15.875" style="5" bestFit="1" customWidth="1"/>
    <col min="2313" max="2313" width="6.5" style="5" customWidth="1"/>
    <col min="2314" max="2314" width="8.625" style="5" bestFit="1" customWidth="1"/>
    <col min="2315" max="2315" width="14.375" style="5" bestFit="1" customWidth="1"/>
    <col min="2316" max="2318" width="15.875" style="5" bestFit="1" customWidth="1"/>
    <col min="2319" max="2319" width="19.375" style="5" customWidth="1"/>
    <col min="2320" max="2320" width="73.375" style="5" customWidth="1"/>
    <col min="2321" max="2322" width="17.75" style="5" customWidth="1"/>
    <col min="2323" max="2324" width="12.125" style="5" customWidth="1"/>
    <col min="2325" max="2325" width="17.75" style="5" customWidth="1"/>
    <col min="2326" max="2326" width="12.125" style="5" customWidth="1"/>
    <col min="2327" max="2560" width="7" style="5"/>
    <col min="2561" max="2561" width="17.25" style="5" customWidth="1"/>
    <col min="2562" max="2562" width="11.375" style="5" bestFit="1" customWidth="1"/>
    <col min="2563" max="2565" width="15.875" style="5" bestFit="1" customWidth="1"/>
    <col min="2566" max="2567" width="12.125" style="5" customWidth="1"/>
    <col min="2568" max="2568" width="15.875" style="5" bestFit="1" customWidth="1"/>
    <col min="2569" max="2569" width="6.5" style="5" customWidth="1"/>
    <col min="2570" max="2570" width="8.625" style="5" bestFit="1" customWidth="1"/>
    <col min="2571" max="2571" width="14.375" style="5" bestFit="1" customWidth="1"/>
    <col min="2572" max="2574" width="15.875" style="5" bestFit="1" customWidth="1"/>
    <col min="2575" max="2575" width="19.375" style="5" customWidth="1"/>
    <col min="2576" max="2576" width="73.375" style="5" customWidth="1"/>
    <col min="2577" max="2578" width="17.75" style="5" customWidth="1"/>
    <col min="2579" max="2580" width="12.125" style="5" customWidth="1"/>
    <col min="2581" max="2581" width="17.75" style="5" customWidth="1"/>
    <col min="2582" max="2582" width="12.125" style="5" customWidth="1"/>
    <col min="2583" max="2816" width="7" style="5"/>
    <col min="2817" max="2817" width="17.25" style="5" customWidth="1"/>
    <col min="2818" max="2818" width="11.375" style="5" bestFit="1" customWidth="1"/>
    <col min="2819" max="2821" width="15.875" style="5" bestFit="1" customWidth="1"/>
    <col min="2822" max="2823" width="12.125" style="5" customWidth="1"/>
    <col min="2824" max="2824" width="15.875" style="5" bestFit="1" customWidth="1"/>
    <col min="2825" max="2825" width="6.5" style="5" customWidth="1"/>
    <col min="2826" max="2826" width="8.625" style="5" bestFit="1" customWidth="1"/>
    <col min="2827" max="2827" width="14.375" style="5" bestFit="1" customWidth="1"/>
    <col min="2828" max="2830" width="15.875" style="5" bestFit="1" customWidth="1"/>
    <col min="2831" max="2831" width="19.375" style="5" customWidth="1"/>
    <col min="2832" max="2832" width="73.375" style="5" customWidth="1"/>
    <col min="2833" max="2834" width="17.75" style="5" customWidth="1"/>
    <col min="2835" max="2836" width="12.125" style="5" customWidth="1"/>
    <col min="2837" max="2837" width="17.75" style="5" customWidth="1"/>
    <col min="2838" max="2838" width="12.125" style="5" customWidth="1"/>
    <col min="2839" max="3072" width="7" style="5"/>
    <col min="3073" max="3073" width="17.25" style="5" customWidth="1"/>
    <col min="3074" max="3074" width="11.375" style="5" bestFit="1" customWidth="1"/>
    <col min="3075" max="3077" width="15.875" style="5" bestFit="1" customWidth="1"/>
    <col min="3078" max="3079" width="12.125" style="5" customWidth="1"/>
    <col min="3080" max="3080" width="15.875" style="5" bestFit="1" customWidth="1"/>
    <col min="3081" max="3081" width="6.5" style="5" customWidth="1"/>
    <col min="3082" max="3082" width="8.625" style="5" bestFit="1" customWidth="1"/>
    <col min="3083" max="3083" width="14.375" style="5" bestFit="1" customWidth="1"/>
    <col min="3084" max="3086" width="15.875" style="5" bestFit="1" customWidth="1"/>
    <col min="3087" max="3087" width="19.375" style="5" customWidth="1"/>
    <col min="3088" max="3088" width="73.375" style="5" customWidth="1"/>
    <col min="3089" max="3090" width="17.75" style="5" customWidth="1"/>
    <col min="3091" max="3092" width="12.125" style="5" customWidth="1"/>
    <col min="3093" max="3093" width="17.75" style="5" customWidth="1"/>
    <col min="3094" max="3094" width="12.125" style="5" customWidth="1"/>
    <col min="3095" max="3328" width="7" style="5"/>
    <col min="3329" max="3329" width="17.25" style="5" customWidth="1"/>
    <col min="3330" max="3330" width="11.375" style="5" bestFit="1" customWidth="1"/>
    <col min="3331" max="3333" width="15.875" style="5" bestFit="1" customWidth="1"/>
    <col min="3334" max="3335" width="12.125" style="5" customWidth="1"/>
    <col min="3336" max="3336" width="15.875" style="5" bestFit="1" customWidth="1"/>
    <col min="3337" max="3337" width="6.5" style="5" customWidth="1"/>
    <col min="3338" max="3338" width="8.625" style="5" bestFit="1" customWidth="1"/>
    <col min="3339" max="3339" width="14.375" style="5" bestFit="1" customWidth="1"/>
    <col min="3340" max="3342" width="15.875" style="5" bestFit="1" customWidth="1"/>
    <col min="3343" max="3343" width="19.375" style="5" customWidth="1"/>
    <col min="3344" max="3344" width="73.375" style="5" customWidth="1"/>
    <col min="3345" max="3346" width="17.75" style="5" customWidth="1"/>
    <col min="3347" max="3348" width="12.125" style="5" customWidth="1"/>
    <col min="3349" max="3349" width="17.75" style="5" customWidth="1"/>
    <col min="3350" max="3350" width="12.125" style="5" customWidth="1"/>
    <col min="3351" max="3584" width="7" style="5"/>
    <col min="3585" max="3585" width="17.25" style="5" customWidth="1"/>
    <col min="3586" max="3586" width="11.375" style="5" bestFit="1" customWidth="1"/>
    <col min="3587" max="3589" width="15.875" style="5" bestFit="1" customWidth="1"/>
    <col min="3590" max="3591" width="12.125" style="5" customWidth="1"/>
    <col min="3592" max="3592" width="15.875" style="5" bestFit="1" customWidth="1"/>
    <col min="3593" max="3593" width="6.5" style="5" customWidth="1"/>
    <col min="3594" max="3594" width="8.625" style="5" bestFit="1" customWidth="1"/>
    <col min="3595" max="3595" width="14.375" style="5" bestFit="1" customWidth="1"/>
    <col min="3596" max="3598" width="15.875" style="5" bestFit="1" customWidth="1"/>
    <col min="3599" max="3599" width="19.375" style="5" customWidth="1"/>
    <col min="3600" max="3600" width="73.375" style="5" customWidth="1"/>
    <col min="3601" max="3602" width="17.75" style="5" customWidth="1"/>
    <col min="3603" max="3604" width="12.125" style="5" customWidth="1"/>
    <col min="3605" max="3605" width="17.75" style="5" customWidth="1"/>
    <col min="3606" max="3606" width="12.125" style="5" customWidth="1"/>
    <col min="3607" max="3840" width="7" style="5"/>
    <col min="3841" max="3841" width="17.25" style="5" customWidth="1"/>
    <col min="3842" max="3842" width="11.375" style="5" bestFit="1" customWidth="1"/>
    <col min="3843" max="3845" width="15.875" style="5" bestFit="1" customWidth="1"/>
    <col min="3846" max="3847" width="12.125" style="5" customWidth="1"/>
    <col min="3848" max="3848" width="15.875" style="5" bestFit="1" customWidth="1"/>
    <col min="3849" max="3849" width="6.5" style="5" customWidth="1"/>
    <col min="3850" max="3850" width="8.625" style="5" bestFit="1" customWidth="1"/>
    <col min="3851" max="3851" width="14.375" style="5" bestFit="1" customWidth="1"/>
    <col min="3852" max="3854" width="15.875" style="5" bestFit="1" customWidth="1"/>
    <col min="3855" max="3855" width="19.375" style="5" customWidth="1"/>
    <col min="3856" max="3856" width="73.375" style="5" customWidth="1"/>
    <col min="3857" max="3858" width="17.75" style="5" customWidth="1"/>
    <col min="3859" max="3860" width="12.125" style="5" customWidth="1"/>
    <col min="3861" max="3861" width="17.75" style="5" customWidth="1"/>
    <col min="3862" max="3862" width="12.125" style="5" customWidth="1"/>
    <col min="3863" max="4096" width="7" style="5"/>
    <col min="4097" max="4097" width="17.25" style="5" customWidth="1"/>
    <col min="4098" max="4098" width="11.375" style="5" bestFit="1" customWidth="1"/>
    <col min="4099" max="4101" width="15.875" style="5" bestFit="1" customWidth="1"/>
    <col min="4102" max="4103" width="12.125" style="5" customWidth="1"/>
    <col min="4104" max="4104" width="15.875" style="5" bestFit="1" customWidth="1"/>
    <col min="4105" max="4105" width="6.5" style="5" customWidth="1"/>
    <col min="4106" max="4106" width="8.625" style="5" bestFit="1" customWidth="1"/>
    <col min="4107" max="4107" width="14.375" style="5" bestFit="1" customWidth="1"/>
    <col min="4108" max="4110" width="15.875" style="5" bestFit="1" customWidth="1"/>
    <col min="4111" max="4111" width="19.375" style="5" customWidth="1"/>
    <col min="4112" max="4112" width="73.375" style="5" customWidth="1"/>
    <col min="4113" max="4114" width="17.75" style="5" customWidth="1"/>
    <col min="4115" max="4116" width="12.125" style="5" customWidth="1"/>
    <col min="4117" max="4117" width="17.75" style="5" customWidth="1"/>
    <col min="4118" max="4118" width="12.125" style="5" customWidth="1"/>
    <col min="4119" max="4352" width="7" style="5"/>
    <col min="4353" max="4353" width="17.25" style="5" customWidth="1"/>
    <col min="4354" max="4354" width="11.375" style="5" bestFit="1" customWidth="1"/>
    <col min="4355" max="4357" width="15.875" style="5" bestFit="1" customWidth="1"/>
    <col min="4358" max="4359" width="12.125" style="5" customWidth="1"/>
    <col min="4360" max="4360" width="15.875" style="5" bestFit="1" customWidth="1"/>
    <col min="4361" max="4361" width="6.5" style="5" customWidth="1"/>
    <col min="4362" max="4362" width="8.625" style="5" bestFit="1" customWidth="1"/>
    <col min="4363" max="4363" width="14.375" style="5" bestFit="1" customWidth="1"/>
    <col min="4364" max="4366" width="15.875" style="5" bestFit="1" customWidth="1"/>
    <col min="4367" max="4367" width="19.375" style="5" customWidth="1"/>
    <col min="4368" max="4368" width="73.375" style="5" customWidth="1"/>
    <col min="4369" max="4370" width="17.75" style="5" customWidth="1"/>
    <col min="4371" max="4372" width="12.125" style="5" customWidth="1"/>
    <col min="4373" max="4373" width="17.75" style="5" customWidth="1"/>
    <col min="4374" max="4374" width="12.125" style="5" customWidth="1"/>
    <col min="4375" max="4608" width="7" style="5"/>
    <col min="4609" max="4609" width="17.25" style="5" customWidth="1"/>
    <col min="4610" max="4610" width="11.375" style="5" bestFit="1" customWidth="1"/>
    <col min="4611" max="4613" width="15.875" style="5" bestFit="1" customWidth="1"/>
    <col min="4614" max="4615" width="12.125" style="5" customWidth="1"/>
    <col min="4616" max="4616" width="15.875" style="5" bestFit="1" customWidth="1"/>
    <col min="4617" max="4617" width="6.5" style="5" customWidth="1"/>
    <col min="4618" max="4618" width="8.625" style="5" bestFit="1" customWidth="1"/>
    <col min="4619" max="4619" width="14.375" style="5" bestFit="1" customWidth="1"/>
    <col min="4620" max="4622" width="15.875" style="5" bestFit="1" customWidth="1"/>
    <col min="4623" max="4623" width="19.375" style="5" customWidth="1"/>
    <col min="4624" max="4624" width="73.375" style="5" customWidth="1"/>
    <col min="4625" max="4626" width="17.75" style="5" customWidth="1"/>
    <col min="4627" max="4628" width="12.125" style="5" customWidth="1"/>
    <col min="4629" max="4629" width="17.75" style="5" customWidth="1"/>
    <col min="4630" max="4630" width="12.125" style="5" customWidth="1"/>
    <col min="4631" max="4864" width="7" style="5"/>
    <col min="4865" max="4865" width="17.25" style="5" customWidth="1"/>
    <col min="4866" max="4866" width="11.375" style="5" bestFit="1" customWidth="1"/>
    <col min="4867" max="4869" width="15.875" style="5" bestFit="1" customWidth="1"/>
    <col min="4870" max="4871" width="12.125" style="5" customWidth="1"/>
    <col min="4872" max="4872" width="15.875" style="5" bestFit="1" customWidth="1"/>
    <col min="4873" max="4873" width="6.5" style="5" customWidth="1"/>
    <col min="4874" max="4874" width="8.625" style="5" bestFit="1" customWidth="1"/>
    <col min="4875" max="4875" width="14.375" style="5" bestFit="1" customWidth="1"/>
    <col min="4876" max="4878" width="15.875" style="5" bestFit="1" customWidth="1"/>
    <col min="4879" max="4879" width="19.375" style="5" customWidth="1"/>
    <col min="4880" max="4880" width="73.375" style="5" customWidth="1"/>
    <col min="4881" max="4882" width="17.75" style="5" customWidth="1"/>
    <col min="4883" max="4884" width="12.125" style="5" customWidth="1"/>
    <col min="4885" max="4885" width="17.75" style="5" customWidth="1"/>
    <col min="4886" max="4886" width="12.125" style="5" customWidth="1"/>
    <col min="4887" max="5120" width="7" style="5"/>
    <col min="5121" max="5121" width="17.25" style="5" customWidth="1"/>
    <col min="5122" max="5122" width="11.375" style="5" bestFit="1" customWidth="1"/>
    <col min="5123" max="5125" width="15.875" style="5" bestFit="1" customWidth="1"/>
    <col min="5126" max="5127" width="12.125" style="5" customWidth="1"/>
    <col min="5128" max="5128" width="15.875" style="5" bestFit="1" customWidth="1"/>
    <col min="5129" max="5129" width="6.5" style="5" customWidth="1"/>
    <col min="5130" max="5130" width="8.625" style="5" bestFit="1" customWidth="1"/>
    <col min="5131" max="5131" width="14.375" style="5" bestFit="1" customWidth="1"/>
    <col min="5132" max="5134" width="15.875" style="5" bestFit="1" customWidth="1"/>
    <col min="5135" max="5135" width="19.375" style="5" customWidth="1"/>
    <col min="5136" max="5136" width="73.375" style="5" customWidth="1"/>
    <col min="5137" max="5138" width="17.75" style="5" customWidth="1"/>
    <col min="5139" max="5140" width="12.125" style="5" customWidth="1"/>
    <col min="5141" max="5141" width="17.75" style="5" customWidth="1"/>
    <col min="5142" max="5142" width="12.125" style="5" customWidth="1"/>
    <col min="5143" max="5376" width="7" style="5"/>
    <col min="5377" max="5377" width="17.25" style="5" customWidth="1"/>
    <col min="5378" max="5378" width="11.375" style="5" bestFit="1" customWidth="1"/>
    <col min="5379" max="5381" width="15.875" style="5" bestFit="1" customWidth="1"/>
    <col min="5382" max="5383" width="12.125" style="5" customWidth="1"/>
    <col min="5384" max="5384" width="15.875" style="5" bestFit="1" customWidth="1"/>
    <col min="5385" max="5385" width="6.5" style="5" customWidth="1"/>
    <col min="5386" max="5386" width="8.625" style="5" bestFit="1" customWidth="1"/>
    <col min="5387" max="5387" width="14.375" style="5" bestFit="1" customWidth="1"/>
    <col min="5388" max="5390" width="15.875" style="5" bestFit="1" customWidth="1"/>
    <col min="5391" max="5391" width="19.375" style="5" customWidth="1"/>
    <col min="5392" max="5392" width="73.375" style="5" customWidth="1"/>
    <col min="5393" max="5394" width="17.75" style="5" customWidth="1"/>
    <col min="5395" max="5396" width="12.125" style="5" customWidth="1"/>
    <col min="5397" max="5397" width="17.75" style="5" customWidth="1"/>
    <col min="5398" max="5398" width="12.125" style="5" customWidth="1"/>
    <col min="5399" max="5632" width="7" style="5"/>
    <col min="5633" max="5633" width="17.25" style="5" customWidth="1"/>
    <col min="5634" max="5634" width="11.375" style="5" bestFit="1" customWidth="1"/>
    <col min="5635" max="5637" width="15.875" style="5" bestFit="1" customWidth="1"/>
    <col min="5638" max="5639" width="12.125" style="5" customWidth="1"/>
    <col min="5640" max="5640" width="15.875" style="5" bestFit="1" customWidth="1"/>
    <col min="5641" max="5641" width="6.5" style="5" customWidth="1"/>
    <col min="5642" max="5642" width="8.625" style="5" bestFit="1" customWidth="1"/>
    <col min="5643" max="5643" width="14.375" style="5" bestFit="1" customWidth="1"/>
    <col min="5644" max="5646" width="15.875" style="5" bestFit="1" customWidth="1"/>
    <col min="5647" max="5647" width="19.375" style="5" customWidth="1"/>
    <col min="5648" max="5648" width="73.375" style="5" customWidth="1"/>
    <col min="5649" max="5650" width="17.75" style="5" customWidth="1"/>
    <col min="5651" max="5652" width="12.125" style="5" customWidth="1"/>
    <col min="5653" max="5653" width="17.75" style="5" customWidth="1"/>
    <col min="5654" max="5654" width="12.125" style="5" customWidth="1"/>
    <col min="5655" max="5888" width="7" style="5"/>
    <col min="5889" max="5889" width="17.25" style="5" customWidth="1"/>
    <col min="5890" max="5890" width="11.375" style="5" bestFit="1" customWidth="1"/>
    <col min="5891" max="5893" width="15.875" style="5" bestFit="1" customWidth="1"/>
    <col min="5894" max="5895" width="12.125" style="5" customWidth="1"/>
    <col min="5896" max="5896" width="15.875" style="5" bestFit="1" customWidth="1"/>
    <col min="5897" max="5897" width="6.5" style="5" customWidth="1"/>
    <col min="5898" max="5898" width="8.625" style="5" bestFit="1" customWidth="1"/>
    <col min="5899" max="5899" width="14.375" style="5" bestFit="1" customWidth="1"/>
    <col min="5900" max="5902" width="15.875" style="5" bestFit="1" customWidth="1"/>
    <col min="5903" max="5903" width="19.375" style="5" customWidth="1"/>
    <col min="5904" max="5904" width="73.375" style="5" customWidth="1"/>
    <col min="5905" max="5906" width="17.75" style="5" customWidth="1"/>
    <col min="5907" max="5908" width="12.125" style="5" customWidth="1"/>
    <col min="5909" max="5909" width="17.75" style="5" customWidth="1"/>
    <col min="5910" max="5910" width="12.125" style="5" customWidth="1"/>
    <col min="5911" max="6144" width="7" style="5"/>
    <col min="6145" max="6145" width="17.25" style="5" customWidth="1"/>
    <col min="6146" max="6146" width="11.375" style="5" bestFit="1" customWidth="1"/>
    <col min="6147" max="6149" width="15.875" style="5" bestFit="1" customWidth="1"/>
    <col min="6150" max="6151" width="12.125" style="5" customWidth="1"/>
    <col min="6152" max="6152" width="15.875" style="5" bestFit="1" customWidth="1"/>
    <col min="6153" max="6153" width="6.5" style="5" customWidth="1"/>
    <col min="6154" max="6154" width="8.625" style="5" bestFit="1" customWidth="1"/>
    <col min="6155" max="6155" width="14.375" style="5" bestFit="1" customWidth="1"/>
    <col min="6156" max="6158" width="15.875" style="5" bestFit="1" customWidth="1"/>
    <col min="6159" max="6159" width="19.375" style="5" customWidth="1"/>
    <col min="6160" max="6160" width="73.375" style="5" customWidth="1"/>
    <col min="6161" max="6162" width="17.75" style="5" customWidth="1"/>
    <col min="6163" max="6164" width="12.125" style="5" customWidth="1"/>
    <col min="6165" max="6165" width="17.75" style="5" customWidth="1"/>
    <col min="6166" max="6166" width="12.125" style="5" customWidth="1"/>
    <col min="6167" max="6400" width="7" style="5"/>
    <col min="6401" max="6401" width="17.25" style="5" customWidth="1"/>
    <col min="6402" max="6402" width="11.375" style="5" bestFit="1" customWidth="1"/>
    <col min="6403" max="6405" width="15.875" style="5" bestFit="1" customWidth="1"/>
    <col min="6406" max="6407" width="12.125" style="5" customWidth="1"/>
    <col min="6408" max="6408" width="15.875" style="5" bestFit="1" customWidth="1"/>
    <col min="6409" max="6409" width="6.5" style="5" customWidth="1"/>
    <col min="6410" max="6410" width="8.625" style="5" bestFit="1" customWidth="1"/>
    <col min="6411" max="6411" width="14.375" style="5" bestFit="1" customWidth="1"/>
    <col min="6412" max="6414" width="15.875" style="5" bestFit="1" customWidth="1"/>
    <col min="6415" max="6415" width="19.375" style="5" customWidth="1"/>
    <col min="6416" max="6416" width="73.375" style="5" customWidth="1"/>
    <col min="6417" max="6418" width="17.75" style="5" customWidth="1"/>
    <col min="6419" max="6420" width="12.125" style="5" customWidth="1"/>
    <col min="6421" max="6421" width="17.75" style="5" customWidth="1"/>
    <col min="6422" max="6422" width="12.125" style="5" customWidth="1"/>
    <col min="6423" max="6656" width="7" style="5"/>
    <col min="6657" max="6657" width="17.25" style="5" customWidth="1"/>
    <col min="6658" max="6658" width="11.375" style="5" bestFit="1" customWidth="1"/>
    <col min="6659" max="6661" width="15.875" style="5" bestFit="1" customWidth="1"/>
    <col min="6662" max="6663" width="12.125" style="5" customWidth="1"/>
    <col min="6664" max="6664" width="15.875" style="5" bestFit="1" customWidth="1"/>
    <col min="6665" max="6665" width="6.5" style="5" customWidth="1"/>
    <col min="6666" max="6666" width="8.625" style="5" bestFit="1" customWidth="1"/>
    <col min="6667" max="6667" width="14.375" style="5" bestFit="1" customWidth="1"/>
    <col min="6668" max="6670" width="15.875" style="5" bestFit="1" customWidth="1"/>
    <col min="6671" max="6671" width="19.375" style="5" customWidth="1"/>
    <col min="6672" max="6672" width="73.375" style="5" customWidth="1"/>
    <col min="6673" max="6674" width="17.75" style="5" customWidth="1"/>
    <col min="6675" max="6676" width="12.125" style="5" customWidth="1"/>
    <col min="6677" max="6677" width="17.75" style="5" customWidth="1"/>
    <col min="6678" max="6678" width="12.125" style="5" customWidth="1"/>
    <col min="6679" max="6912" width="7" style="5"/>
    <col min="6913" max="6913" width="17.25" style="5" customWidth="1"/>
    <col min="6914" max="6914" width="11.375" style="5" bestFit="1" customWidth="1"/>
    <col min="6915" max="6917" width="15.875" style="5" bestFit="1" customWidth="1"/>
    <col min="6918" max="6919" width="12.125" style="5" customWidth="1"/>
    <col min="6920" max="6920" width="15.875" style="5" bestFit="1" customWidth="1"/>
    <col min="6921" max="6921" width="6.5" style="5" customWidth="1"/>
    <col min="6922" max="6922" width="8.625" style="5" bestFit="1" customWidth="1"/>
    <col min="6923" max="6923" width="14.375" style="5" bestFit="1" customWidth="1"/>
    <col min="6924" max="6926" width="15.875" style="5" bestFit="1" customWidth="1"/>
    <col min="6927" max="6927" width="19.375" style="5" customWidth="1"/>
    <col min="6928" max="6928" width="73.375" style="5" customWidth="1"/>
    <col min="6929" max="6930" width="17.75" style="5" customWidth="1"/>
    <col min="6931" max="6932" width="12.125" style="5" customWidth="1"/>
    <col min="6933" max="6933" width="17.75" style="5" customWidth="1"/>
    <col min="6934" max="6934" width="12.125" style="5" customWidth="1"/>
    <col min="6935" max="7168" width="7" style="5"/>
    <col min="7169" max="7169" width="17.25" style="5" customWidth="1"/>
    <col min="7170" max="7170" width="11.375" style="5" bestFit="1" customWidth="1"/>
    <col min="7171" max="7173" width="15.875" style="5" bestFit="1" customWidth="1"/>
    <col min="7174" max="7175" width="12.125" style="5" customWidth="1"/>
    <col min="7176" max="7176" width="15.875" style="5" bestFit="1" customWidth="1"/>
    <col min="7177" max="7177" width="6.5" style="5" customWidth="1"/>
    <col min="7178" max="7178" width="8.625" style="5" bestFit="1" customWidth="1"/>
    <col min="7179" max="7179" width="14.375" style="5" bestFit="1" customWidth="1"/>
    <col min="7180" max="7182" width="15.875" style="5" bestFit="1" customWidth="1"/>
    <col min="7183" max="7183" width="19.375" style="5" customWidth="1"/>
    <col min="7184" max="7184" width="73.375" style="5" customWidth="1"/>
    <col min="7185" max="7186" width="17.75" style="5" customWidth="1"/>
    <col min="7187" max="7188" width="12.125" style="5" customWidth="1"/>
    <col min="7189" max="7189" width="17.75" style="5" customWidth="1"/>
    <col min="7190" max="7190" width="12.125" style="5" customWidth="1"/>
    <col min="7191" max="7424" width="7" style="5"/>
    <col min="7425" max="7425" width="17.25" style="5" customWidth="1"/>
    <col min="7426" max="7426" width="11.375" style="5" bestFit="1" customWidth="1"/>
    <col min="7427" max="7429" width="15.875" style="5" bestFit="1" customWidth="1"/>
    <col min="7430" max="7431" width="12.125" style="5" customWidth="1"/>
    <col min="7432" max="7432" width="15.875" style="5" bestFit="1" customWidth="1"/>
    <col min="7433" max="7433" width="6.5" style="5" customWidth="1"/>
    <col min="7434" max="7434" width="8.625" style="5" bestFit="1" customWidth="1"/>
    <col min="7435" max="7435" width="14.375" style="5" bestFit="1" customWidth="1"/>
    <col min="7436" max="7438" width="15.875" style="5" bestFit="1" customWidth="1"/>
    <col min="7439" max="7439" width="19.375" style="5" customWidth="1"/>
    <col min="7440" max="7440" width="73.375" style="5" customWidth="1"/>
    <col min="7441" max="7442" width="17.75" style="5" customWidth="1"/>
    <col min="7443" max="7444" width="12.125" style="5" customWidth="1"/>
    <col min="7445" max="7445" width="17.75" style="5" customWidth="1"/>
    <col min="7446" max="7446" width="12.125" style="5" customWidth="1"/>
    <col min="7447" max="7680" width="7" style="5"/>
    <col min="7681" max="7681" width="17.25" style="5" customWidth="1"/>
    <col min="7682" max="7682" width="11.375" style="5" bestFit="1" customWidth="1"/>
    <col min="7683" max="7685" width="15.875" style="5" bestFit="1" customWidth="1"/>
    <col min="7686" max="7687" width="12.125" style="5" customWidth="1"/>
    <col min="7688" max="7688" width="15.875" style="5" bestFit="1" customWidth="1"/>
    <col min="7689" max="7689" width="6.5" style="5" customWidth="1"/>
    <col min="7690" max="7690" width="8.625" style="5" bestFit="1" customWidth="1"/>
    <col min="7691" max="7691" width="14.375" style="5" bestFit="1" customWidth="1"/>
    <col min="7692" max="7694" width="15.875" style="5" bestFit="1" customWidth="1"/>
    <col min="7695" max="7695" width="19.375" style="5" customWidth="1"/>
    <col min="7696" max="7696" width="73.375" style="5" customWidth="1"/>
    <col min="7697" max="7698" width="17.75" style="5" customWidth="1"/>
    <col min="7699" max="7700" width="12.125" style="5" customWidth="1"/>
    <col min="7701" max="7701" width="17.75" style="5" customWidth="1"/>
    <col min="7702" max="7702" width="12.125" style="5" customWidth="1"/>
    <col min="7703" max="7936" width="7" style="5"/>
    <col min="7937" max="7937" width="17.25" style="5" customWidth="1"/>
    <col min="7938" max="7938" width="11.375" style="5" bestFit="1" customWidth="1"/>
    <col min="7939" max="7941" width="15.875" style="5" bestFit="1" customWidth="1"/>
    <col min="7942" max="7943" width="12.125" style="5" customWidth="1"/>
    <col min="7944" max="7944" width="15.875" style="5" bestFit="1" customWidth="1"/>
    <col min="7945" max="7945" width="6.5" style="5" customWidth="1"/>
    <col min="7946" max="7946" width="8.625" style="5" bestFit="1" customWidth="1"/>
    <col min="7947" max="7947" width="14.375" style="5" bestFit="1" customWidth="1"/>
    <col min="7948" max="7950" width="15.875" style="5" bestFit="1" customWidth="1"/>
    <col min="7951" max="7951" width="19.375" style="5" customWidth="1"/>
    <col min="7952" max="7952" width="73.375" style="5" customWidth="1"/>
    <col min="7953" max="7954" width="17.75" style="5" customWidth="1"/>
    <col min="7955" max="7956" width="12.125" style="5" customWidth="1"/>
    <col min="7957" max="7957" width="17.75" style="5" customWidth="1"/>
    <col min="7958" max="7958" width="12.125" style="5" customWidth="1"/>
    <col min="7959" max="8192" width="7" style="5"/>
    <col min="8193" max="8193" width="17.25" style="5" customWidth="1"/>
    <col min="8194" max="8194" width="11.375" style="5" bestFit="1" customWidth="1"/>
    <col min="8195" max="8197" width="15.875" style="5" bestFit="1" customWidth="1"/>
    <col min="8198" max="8199" width="12.125" style="5" customWidth="1"/>
    <col min="8200" max="8200" width="15.875" style="5" bestFit="1" customWidth="1"/>
    <col min="8201" max="8201" width="6.5" style="5" customWidth="1"/>
    <col min="8202" max="8202" width="8.625" style="5" bestFit="1" customWidth="1"/>
    <col min="8203" max="8203" width="14.375" style="5" bestFit="1" customWidth="1"/>
    <col min="8204" max="8206" width="15.875" style="5" bestFit="1" customWidth="1"/>
    <col min="8207" max="8207" width="19.375" style="5" customWidth="1"/>
    <col min="8208" max="8208" width="73.375" style="5" customWidth="1"/>
    <col min="8209" max="8210" width="17.75" style="5" customWidth="1"/>
    <col min="8211" max="8212" width="12.125" style="5" customWidth="1"/>
    <col min="8213" max="8213" width="17.75" style="5" customWidth="1"/>
    <col min="8214" max="8214" width="12.125" style="5" customWidth="1"/>
    <col min="8215" max="8448" width="7" style="5"/>
    <col min="8449" max="8449" width="17.25" style="5" customWidth="1"/>
    <col min="8450" max="8450" width="11.375" style="5" bestFit="1" customWidth="1"/>
    <col min="8451" max="8453" width="15.875" style="5" bestFit="1" customWidth="1"/>
    <col min="8454" max="8455" width="12.125" style="5" customWidth="1"/>
    <col min="8456" max="8456" width="15.875" style="5" bestFit="1" customWidth="1"/>
    <col min="8457" max="8457" width="6.5" style="5" customWidth="1"/>
    <col min="8458" max="8458" width="8.625" style="5" bestFit="1" customWidth="1"/>
    <col min="8459" max="8459" width="14.375" style="5" bestFit="1" customWidth="1"/>
    <col min="8460" max="8462" width="15.875" style="5" bestFit="1" customWidth="1"/>
    <col min="8463" max="8463" width="19.375" style="5" customWidth="1"/>
    <col min="8464" max="8464" width="73.375" style="5" customWidth="1"/>
    <col min="8465" max="8466" width="17.75" style="5" customWidth="1"/>
    <col min="8467" max="8468" width="12.125" style="5" customWidth="1"/>
    <col min="8469" max="8469" width="17.75" style="5" customWidth="1"/>
    <col min="8470" max="8470" width="12.125" style="5" customWidth="1"/>
    <col min="8471" max="8704" width="7" style="5"/>
    <col min="8705" max="8705" width="17.25" style="5" customWidth="1"/>
    <col min="8706" max="8706" width="11.375" style="5" bestFit="1" customWidth="1"/>
    <col min="8707" max="8709" width="15.875" style="5" bestFit="1" customWidth="1"/>
    <col min="8710" max="8711" width="12.125" style="5" customWidth="1"/>
    <col min="8712" max="8712" width="15.875" style="5" bestFit="1" customWidth="1"/>
    <col min="8713" max="8713" width="6.5" style="5" customWidth="1"/>
    <col min="8714" max="8714" width="8.625" style="5" bestFit="1" customWidth="1"/>
    <col min="8715" max="8715" width="14.375" style="5" bestFit="1" customWidth="1"/>
    <col min="8716" max="8718" width="15.875" style="5" bestFit="1" customWidth="1"/>
    <col min="8719" max="8719" width="19.375" style="5" customWidth="1"/>
    <col min="8720" max="8720" width="73.375" style="5" customWidth="1"/>
    <col min="8721" max="8722" width="17.75" style="5" customWidth="1"/>
    <col min="8723" max="8724" width="12.125" style="5" customWidth="1"/>
    <col min="8725" max="8725" width="17.75" style="5" customWidth="1"/>
    <col min="8726" max="8726" width="12.125" style="5" customWidth="1"/>
    <col min="8727" max="8960" width="7" style="5"/>
    <col min="8961" max="8961" width="17.25" style="5" customWidth="1"/>
    <col min="8962" max="8962" width="11.375" style="5" bestFit="1" customWidth="1"/>
    <col min="8963" max="8965" width="15.875" style="5" bestFit="1" customWidth="1"/>
    <col min="8966" max="8967" width="12.125" style="5" customWidth="1"/>
    <col min="8968" max="8968" width="15.875" style="5" bestFit="1" customWidth="1"/>
    <col min="8969" max="8969" width="6.5" style="5" customWidth="1"/>
    <col min="8970" max="8970" width="8.625" style="5" bestFit="1" customWidth="1"/>
    <col min="8971" max="8971" width="14.375" style="5" bestFit="1" customWidth="1"/>
    <col min="8972" max="8974" width="15.875" style="5" bestFit="1" customWidth="1"/>
    <col min="8975" max="8975" width="19.375" style="5" customWidth="1"/>
    <col min="8976" max="8976" width="73.375" style="5" customWidth="1"/>
    <col min="8977" max="8978" width="17.75" style="5" customWidth="1"/>
    <col min="8979" max="8980" width="12.125" style="5" customWidth="1"/>
    <col min="8981" max="8981" width="17.75" style="5" customWidth="1"/>
    <col min="8982" max="8982" width="12.125" style="5" customWidth="1"/>
    <col min="8983" max="9216" width="7" style="5"/>
    <col min="9217" max="9217" width="17.25" style="5" customWidth="1"/>
    <col min="9218" max="9218" width="11.375" style="5" bestFit="1" customWidth="1"/>
    <col min="9219" max="9221" width="15.875" style="5" bestFit="1" customWidth="1"/>
    <col min="9222" max="9223" width="12.125" style="5" customWidth="1"/>
    <col min="9224" max="9224" width="15.875" style="5" bestFit="1" customWidth="1"/>
    <col min="9225" max="9225" width="6.5" style="5" customWidth="1"/>
    <col min="9226" max="9226" width="8.625" style="5" bestFit="1" customWidth="1"/>
    <col min="9227" max="9227" width="14.375" style="5" bestFit="1" customWidth="1"/>
    <col min="9228" max="9230" width="15.875" style="5" bestFit="1" customWidth="1"/>
    <col min="9231" max="9231" width="19.375" style="5" customWidth="1"/>
    <col min="9232" max="9232" width="73.375" style="5" customWidth="1"/>
    <col min="9233" max="9234" width="17.75" style="5" customWidth="1"/>
    <col min="9235" max="9236" width="12.125" style="5" customWidth="1"/>
    <col min="9237" max="9237" width="17.75" style="5" customWidth="1"/>
    <col min="9238" max="9238" width="12.125" style="5" customWidth="1"/>
    <col min="9239" max="9472" width="7" style="5"/>
    <col min="9473" max="9473" width="17.25" style="5" customWidth="1"/>
    <col min="9474" max="9474" width="11.375" style="5" bestFit="1" customWidth="1"/>
    <col min="9475" max="9477" width="15.875" style="5" bestFit="1" customWidth="1"/>
    <col min="9478" max="9479" width="12.125" style="5" customWidth="1"/>
    <col min="9480" max="9480" width="15.875" style="5" bestFit="1" customWidth="1"/>
    <col min="9481" max="9481" width="6.5" style="5" customWidth="1"/>
    <col min="9482" max="9482" width="8.625" style="5" bestFit="1" customWidth="1"/>
    <col min="9483" max="9483" width="14.375" style="5" bestFit="1" customWidth="1"/>
    <col min="9484" max="9486" width="15.875" style="5" bestFit="1" customWidth="1"/>
    <col min="9487" max="9487" width="19.375" style="5" customWidth="1"/>
    <col min="9488" max="9488" width="73.375" style="5" customWidth="1"/>
    <col min="9489" max="9490" width="17.75" style="5" customWidth="1"/>
    <col min="9491" max="9492" width="12.125" style="5" customWidth="1"/>
    <col min="9493" max="9493" width="17.75" style="5" customWidth="1"/>
    <col min="9494" max="9494" width="12.125" style="5" customWidth="1"/>
    <col min="9495" max="9728" width="7" style="5"/>
    <col min="9729" max="9729" width="17.25" style="5" customWidth="1"/>
    <col min="9730" max="9730" width="11.375" style="5" bestFit="1" customWidth="1"/>
    <col min="9731" max="9733" width="15.875" style="5" bestFit="1" customWidth="1"/>
    <col min="9734" max="9735" width="12.125" style="5" customWidth="1"/>
    <col min="9736" max="9736" width="15.875" style="5" bestFit="1" customWidth="1"/>
    <col min="9737" max="9737" width="6.5" style="5" customWidth="1"/>
    <col min="9738" max="9738" width="8.625" style="5" bestFit="1" customWidth="1"/>
    <col min="9739" max="9739" width="14.375" style="5" bestFit="1" customWidth="1"/>
    <col min="9740" max="9742" width="15.875" style="5" bestFit="1" customWidth="1"/>
    <col min="9743" max="9743" width="19.375" style="5" customWidth="1"/>
    <col min="9744" max="9744" width="73.375" style="5" customWidth="1"/>
    <col min="9745" max="9746" width="17.75" style="5" customWidth="1"/>
    <col min="9747" max="9748" width="12.125" style="5" customWidth="1"/>
    <col min="9749" max="9749" width="17.75" style="5" customWidth="1"/>
    <col min="9750" max="9750" width="12.125" style="5" customWidth="1"/>
    <col min="9751" max="9984" width="7" style="5"/>
    <col min="9985" max="9985" width="17.25" style="5" customWidth="1"/>
    <col min="9986" max="9986" width="11.375" style="5" bestFit="1" customWidth="1"/>
    <col min="9987" max="9989" width="15.875" style="5" bestFit="1" customWidth="1"/>
    <col min="9990" max="9991" width="12.125" style="5" customWidth="1"/>
    <col min="9992" max="9992" width="15.875" style="5" bestFit="1" customWidth="1"/>
    <col min="9993" max="9993" width="6.5" style="5" customWidth="1"/>
    <col min="9994" max="9994" width="8.625" style="5" bestFit="1" customWidth="1"/>
    <col min="9995" max="9995" width="14.375" style="5" bestFit="1" customWidth="1"/>
    <col min="9996" max="9998" width="15.875" style="5" bestFit="1" customWidth="1"/>
    <col min="9999" max="9999" width="19.375" style="5" customWidth="1"/>
    <col min="10000" max="10000" width="73.375" style="5" customWidth="1"/>
    <col min="10001" max="10002" width="17.75" style="5" customWidth="1"/>
    <col min="10003" max="10004" width="12.125" style="5" customWidth="1"/>
    <col min="10005" max="10005" width="17.75" style="5" customWidth="1"/>
    <col min="10006" max="10006" width="12.125" style="5" customWidth="1"/>
    <col min="10007" max="10240" width="7" style="5"/>
    <col min="10241" max="10241" width="17.25" style="5" customWidth="1"/>
    <col min="10242" max="10242" width="11.375" style="5" bestFit="1" customWidth="1"/>
    <col min="10243" max="10245" width="15.875" style="5" bestFit="1" customWidth="1"/>
    <col min="10246" max="10247" width="12.125" style="5" customWidth="1"/>
    <col min="10248" max="10248" width="15.875" style="5" bestFit="1" customWidth="1"/>
    <col min="10249" max="10249" width="6.5" style="5" customWidth="1"/>
    <col min="10250" max="10250" width="8.625" style="5" bestFit="1" customWidth="1"/>
    <col min="10251" max="10251" width="14.375" style="5" bestFit="1" customWidth="1"/>
    <col min="10252" max="10254" width="15.875" style="5" bestFit="1" customWidth="1"/>
    <col min="10255" max="10255" width="19.375" style="5" customWidth="1"/>
    <col min="10256" max="10256" width="73.375" style="5" customWidth="1"/>
    <col min="10257" max="10258" width="17.75" style="5" customWidth="1"/>
    <col min="10259" max="10260" width="12.125" style="5" customWidth="1"/>
    <col min="10261" max="10261" width="17.75" style="5" customWidth="1"/>
    <col min="10262" max="10262" width="12.125" style="5" customWidth="1"/>
    <col min="10263" max="10496" width="7" style="5"/>
    <col min="10497" max="10497" width="17.25" style="5" customWidth="1"/>
    <col min="10498" max="10498" width="11.375" style="5" bestFit="1" customWidth="1"/>
    <col min="10499" max="10501" width="15.875" style="5" bestFit="1" customWidth="1"/>
    <col min="10502" max="10503" width="12.125" style="5" customWidth="1"/>
    <col min="10504" max="10504" width="15.875" style="5" bestFit="1" customWidth="1"/>
    <col min="10505" max="10505" width="6.5" style="5" customWidth="1"/>
    <col min="10506" max="10506" width="8.625" style="5" bestFit="1" customWidth="1"/>
    <col min="10507" max="10507" width="14.375" style="5" bestFit="1" customWidth="1"/>
    <col min="10508" max="10510" width="15.875" style="5" bestFit="1" customWidth="1"/>
    <col min="10511" max="10511" width="19.375" style="5" customWidth="1"/>
    <col min="10512" max="10512" width="73.375" style="5" customWidth="1"/>
    <col min="10513" max="10514" width="17.75" style="5" customWidth="1"/>
    <col min="10515" max="10516" width="12.125" style="5" customWidth="1"/>
    <col min="10517" max="10517" width="17.75" style="5" customWidth="1"/>
    <col min="10518" max="10518" width="12.125" style="5" customWidth="1"/>
    <col min="10519" max="10752" width="7" style="5"/>
    <col min="10753" max="10753" width="17.25" style="5" customWidth="1"/>
    <col min="10754" max="10754" width="11.375" style="5" bestFit="1" customWidth="1"/>
    <col min="10755" max="10757" width="15.875" style="5" bestFit="1" customWidth="1"/>
    <col min="10758" max="10759" width="12.125" style="5" customWidth="1"/>
    <col min="10760" max="10760" width="15.875" style="5" bestFit="1" customWidth="1"/>
    <col min="10761" max="10761" width="6.5" style="5" customWidth="1"/>
    <col min="10762" max="10762" width="8.625" style="5" bestFit="1" customWidth="1"/>
    <col min="10763" max="10763" width="14.375" style="5" bestFit="1" customWidth="1"/>
    <col min="10764" max="10766" width="15.875" style="5" bestFit="1" customWidth="1"/>
    <col min="10767" max="10767" width="19.375" style="5" customWidth="1"/>
    <col min="10768" max="10768" width="73.375" style="5" customWidth="1"/>
    <col min="10769" max="10770" width="17.75" style="5" customWidth="1"/>
    <col min="10771" max="10772" width="12.125" style="5" customWidth="1"/>
    <col min="10773" max="10773" width="17.75" style="5" customWidth="1"/>
    <col min="10774" max="10774" width="12.125" style="5" customWidth="1"/>
    <col min="10775" max="11008" width="7" style="5"/>
    <col min="11009" max="11009" width="17.25" style="5" customWidth="1"/>
    <col min="11010" max="11010" width="11.375" style="5" bestFit="1" customWidth="1"/>
    <col min="11011" max="11013" width="15.875" style="5" bestFit="1" customWidth="1"/>
    <col min="11014" max="11015" width="12.125" style="5" customWidth="1"/>
    <col min="11016" max="11016" width="15.875" style="5" bestFit="1" customWidth="1"/>
    <col min="11017" max="11017" width="6.5" style="5" customWidth="1"/>
    <col min="11018" max="11018" width="8.625" style="5" bestFit="1" customWidth="1"/>
    <col min="11019" max="11019" width="14.375" style="5" bestFit="1" customWidth="1"/>
    <col min="11020" max="11022" width="15.875" style="5" bestFit="1" customWidth="1"/>
    <col min="11023" max="11023" width="19.375" style="5" customWidth="1"/>
    <col min="11024" max="11024" width="73.375" style="5" customWidth="1"/>
    <col min="11025" max="11026" width="17.75" style="5" customWidth="1"/>
    <col min="11027" max="11028" width="12.125" style="5" customWidth="1"/>
    <col min="11029" max="11029" width="17.75" style="5" customWidth="1"/>
    <col min="11030" max="11030" width="12.125" style="5" customWidth="1"/>
    <col min="11031" max="11264" width="7" style="5"/>
    <col min="11265" max="11265" width="17.25" style="5" customWidth="1"/>
    <col min="11266" max="11266" width="11.375" style="5" bestFit="1" customWidth="1"/>
    <col min="11267" max="11269" width="15.875" style="5" bestFit="1" customWidth="1"/>
    <col min="11270" max="11271" width="12.125" style="5" customWidth="1"/>
    <col min="11272" max="11272" width="15.875" style="5" bestFit="1" customWidth="1"/>
    <col min="11273" max="11273" width="6.5" style="5" customWidth="1"/>
    <col min="11274" max="11274" width="8.625" style="5" bestFit="1" customWidth="1"/>
    <col min="11275" max="11275" width="14.375" style="5" bestFit="1" customWidth="1"/>
    <col min="11276" max="11278" width="15.875" style="5" bestFit="1" customWidth="1"/>
    <col min="11279" max="11279" width="19.375" style="5" customWidth="1"/>
    <col min="11280" max="11280" width="73.375" style="5" customWidth="1"/>
    <col min="11281" max="11282" width="17.75" style="5" customWidth="1"/>
    <col min="11283" max="11284" width="12.125" style="5" customWidth="1"/>
    <col min="11285" max="11285" width="17.75" style="5" customWidth="1"/>
    <col min="11286" max="11286" width="12.125" style="5" customWidth="1"/>
    <col min="11287" max="11520" width="7" style="5"/>
    <col min="11521" max="11521" width="17.25" style="5" customWidth="1"/>
    <col min="11522" max="11522" width="11.375" style="5" bestFit="1" customWidth="1"/>
    <col min="11523" max="11525" width="15.875" style="5" bestFit="1" customWidth="1"/>
    <col min="11526" max="11527" width="12.125" style="5" customWidth="1"/>
    <col min="11528" max="11528" width="15.875" style="5" bestFit="1" customWidth="1"/>
    <col min="11529" max="11529" width="6.5" style="5" customWidth="1"/>
    <col min="11530" max="11530" width="8.625" style="5" bestFit="1" customWidth="1"/>
    <col min="11531" max="11531" width="14.375" style="5" bestFit="1" customWidth="1"/>
    <col min="11532" max="11534" width="15.875" style="5" bestFit="1" customWidth="1"/>
    <col min="11535" max="11535" width="19.375" style="5" customWidth="1"/>
    <col min="11536" max="11536" width="73.375" style="5" customWidth="1"/>
    <col min="11537" max="11538" width="17.75" style="5" customWidth="1"/>
    <col min="11539" max="11540" width="12.125" style="5" customWidth="1"/>
    <col min="11541" max="11541" width="17.75" style="5" customWidth="1"/>
    <col min="11542" max="11542" width="12.125" style="5" customWidth="1"/>
    <col min="11543" max="11776" width="7" style="5"/>
    <col min="11777" max="11777" width="17.25" style="5" customWidth="1"/>
    <col min="11778" max="11778" width="11.375" style="5" bestFit="1" customWidth="1"/>
    <col min="11779" max="11781" width="15.875" style="5" bestFit="1" customWidth="1"/>
    <col min="11782" max="11783" width="12.125" style="5" customWidth="1"/>
    <col min="11784" max="11784" width="15.875" style="5" bestFit="1" customWidth="1"/>
    <col min="11785" max="11785" width="6.5" style="5" customWidth="1"/>
    <col min="11786" max="11786" width="8.625" style="5" bestFit="1" customWidth="1"/>
    <col min="11787" max="11787" width="14.375" style="5" bestFit="1" customWidth="1"/>
    <col min="11788" max="11790" width="15.875" style="5" bestFit="1" customWidth="1"/>
    <col min="11791" max="11791" width="19.375" style="5" customWidth="1"/>
    <col min="11792" max="11792" width="73.375" style="5" customWidth="1"/>
    <col min="11793" max="11794" width="17.75" style="5" customWidth="1"/>
    <col min="11795" max="11796" width="12.125" style="5" customWidth="1"/>
    <col min="11797" max="11797" width="17.75" style="5" customWidth="1"/>
    <col min="11798" max="11798" width="12.125" style="5" customWidth="1"/>
    <col min="11799" max="12032" width="7" style="5"/>
    <col min="12033" max="12033" width="17.25" style="5" customWidth="1"/>
    <col min="12034" max="12034" width="11.375" style="5" bestFit="1" customWidth="1"/>
    <col min="12035" max="12037" width="15.875" style="5" bestFit="1" customWidth="1"/>
    <col min="12038" max="12039" width="12.125" style="5" customWidth="1"/>
    <col min="12040" max="12040" width="15.875" style="5" bestFit="1" customWidth="1"/>
    <col min="12041" max="12041" width="6.5" style="5" customWidth="1"/>
    <col min="12042" max="12042" width="8.625" style="5" bestFit="1" customWidth="1"/>
    <col min="12043" max="12043" width="14.375" style="5" bestFit="1" customWidth="1"/>
    <col min="12044" max="12046" width="15.875" style="5" bestFit="1" customWidth="1"/>
    <col min="12047" max="12047" width="19.375" style="5" customWidth="1"/>
    <col min="12048" max="12048" width="73.375" style="5" customWidth="1"/>
    <col min="12049" max="12050" width="17.75" style="5" customWidth="1"/>
    <col min="12051" max="12052" width="12.125" style="5" customWidth="1"/>
    <col min="12053" max="12053" width="17.75" style="5" customWidth="1"/>
    <col min="12054" max="12054" width="12.125" style="5" customWidth="1"/>
    <col min="12055" max="12288" width="7" style="5"/>
    <col min="12289" max="12289" width="17.25" style="5" customWidth="1"/>
    <col min="12290" max="12290" width="11.375" style="5" bestFit="1" customWidth="1"/>
    <col min="12291" max="12293" width="15.875" style="5" bestFit="1" customWidth="1"/>
    <col min="12294" max="12295" width="12.125" style="5" customWidth="1"/>
    <col min="12296" max="12296" width="15.875" style="5" bestFit="1" customWidth="1"/>
    <col min="12297" max="12297" width="6.5" style="5" customWidth="1"/>
    <col min="12298" max="12298" width="8.625" style="5" bestFit="1" customWidth="1"/>
    <col min="12299" max="12299" width="14.375" style="5" bestFit="1" customWidth="1"/>
    <col min="12300" max="12302" width="15.875" style="5" bestFit="1" customWidth="1"/>
    <col min="12303" max="12303" width="19.375" style="5" customWidth="1"/>
    <col min="12304" max="12304" width="73.375" style="5" customWidth="1"/>
    <col min="12305" max="12306" width="17.75" style="5" customWidth="1"/>
    <col min="12307" max="12308" width="12.125" style="5" customWidth="1"/>
    <col min="12309" max="12309" width="17.75" style="5" customWidth="1"/>
    <col min="12310" max="12310" width="12.125" style="5" customWidth="1"/>
    <col min="12311" max="12544" width="7" style="5"/>
    <col min="12545" max="12545" width="17.25" style="5" customWidth="1"/>
    <col min="12546" max="12546" width="11.375" style="5" bestFit="1" customWidth="1"/>
    <col min="12547" max="12549" width="15.875" style="5" bestFit="1" customWidth="1"/>
    <col min="12550" max="12551" width="12.125" style="5" customWidth="1"/>
    <col min="12552" max="12552" width="15.875" style="5" bestFit="1" customWidth="1"/>
    <col min="12553" max="12553" width="6.5" style="5" customWidth="1"/>
    <col min="12554" max="12554" width="8.625" style="5" bestFit="1" customWidth="1"/>
    <col min="12555" max="12555" width="14.375" style="5" bestFit="1" customWidth="1"/>
    <col min="12556" max="12558" width="15.875" style="5" bestFit="1" customWidth="1"/>
    <col min="12559" max="12559" width="19.375" style="5" customWidth="1"/>
    <col min="12560" max="12560" width="73.375" style="5" customWidth="1"/>
    <col min="12561" max="12562" width="17.75" style="5" customWidth="1"/>
    <col min="12563" max="12564" width="12.125" style="5" customWidth="1"/>
    <col min="12565" max="12565" width="17.75" style="5" customWidth="1"/>
    <col min="12566" max="12566" width="12.125" style="5" customWidth="1"/>
    <col min="12567" max="12800" width="7" style="5"/>
    <col min="12801" max="12801" width="17.25" style="5" customWidth="1"/>
    <col min="12802" max="12802" width="11.375" style="5" bestFit="1" customWidth="1"/>
    <col min="12803" max="12805" width="15.875" style="5" bestFit="1" customWidth="1"/>
    <col min="12806" max="12807" width="12.125" style="5" customWidth="1"/>
    <col min="12808" max="12808" width="15.875" style="5" bestFit="1" customWidth="1"/>
    <col min="12809" max="12809" width="6.5" style="5" customWidth="1"/>
    <col min="12810" max="12810" width="8.625" style="5" bestFit="1" customWidth="1"/>
    <col min="12811" max="12811" width="14.375" style="5" bestFit="1" customWidth="1"/>
    <col min="12812" max="12814" width="15.875" style="5" bestFit="1" customWidth="1"/>
    <col min="12815" max="12815" width="19.375" style="5" customWidth="1"/>
    <col min="12816" max="12816" width="73.375" style="5" customWidth="1"/>
    <col min="12817" max="12818" width="17.75" style="5" customWidth="1"/>
    <col min="12819" max="12820" width="12.125" style="5" customWidth="1"/>
    <col min="12821" max="12821" width="17.75" style="5" customWidth="1"/>
    <col min="12822" max="12822" width="12.125" style="5" customWidth="1"/>
    <col min="12823" max="13056" width="7" style="5"/>
    <col min="13057" max="13057" width="17.25" style="5" customWidth="1"/>
    <col min="13058" max="13058" width="11.375" style="5" bestFit="1" customWidth="1"/>
    <col min="13059" max="13061" width="15.875" style="5" bestFit="1" customWidth="1"/>
    <col min="13062" max="13063" width="12.125" style="5" customWidth="1"/>
    <col min="13064" max="13064" width="15.875" style="5" bestFit="1" customWidth="1"/>
    <col min="13065" max="13065" width="6.5" style="5" customWidth="1"/>
    <col min="13066" max="13066" width="8.625" style="5" bestFit="1" customWidth="1"/>
    <col min="13067" max="13067" width="14.375" style="5" bestFit="1" customWidth="1"/>
    <col min="13068" max="13070" width="15.875" style="5" bestFit="1" customWidth="1"/>
    <col min="13071" max="13071" width="19.375" style="5" customWidth="1"/>
    <col min="13072" max="13072" width="73.375" style="5" customWidth="1"/>
    <col min="13073" max="13074" width="17.75" style="5" customWidth="1"/>
    <col min="13075" max="13076" width="12.125" style="5" customWidth="1"/>
    <col min="13077" max="13077" width="17.75" style="5" customWidth="1"/>
    <col min="13078" max="13078" width="12.125" style="5" customWidth="1"/>
    <col min="13079" max="13312" width="7" style="5"/>
    <col min="13313" max="13313" width="17.25" style="5" customWidth="1"/>
    <col min="13314" max="13314" width="11.375" style="5" bestFit="1" customWidth="1"/>
    <col min="13315" max="13317" width="15.875" style="5" bestFit="1" customWidth="1"/>
    <col min="13318" max="13319" width="12.125" style="5" customWidth="1"/>
    <col min="13320" max="13320" width="15.875" style="5" bestFit="1" customWidth="1"/>
    <col min="13321" max="13321" width="6.5" style="5" customWidth="1"/>
    <col min="13322" max="13322" width="8.625" style="5" bestFit="1" customWidth="1"/>
    <col min="13323" max="13323" width="14.375" style="5" bestFit="1" customWidth="1"/>
    <col min="13324" max="13326" width="15.875" style="5" bestFit="1" customWidth="1"/>
    <col min="13327" max="13327" width="19.375" style="5" customWidth="1"/>
    <col min="13328" max="13328" width="73.375" style="5" customWidth="1"/>
    <col min="13329" max="13330" width="17.75" style="5" customWidth="1"/>
    <col min="13331" max="13332" width="12.125" style="5" customWidth="1"/>
    <col min="13333" max="13333" width="17.75" style="5" customWidth="1"/>
    <col min="13334" max="13334" width="12.125" style="5" customWidth="1"/>
    <col min="13335" max="13568" width="7" style="5"/>
    <col min="13569" max="13569" width="17.25" style="5" customWidth="1"/>
    <col min="13570" max="13570" width="11.375" style="5" bestFit="1" customWidth="1"/>
    <col min="13571" max="13573" width="15.875" style="5" bestFit="1" customWidth="1"/>
    <col min="13574" max="13575" width="12.125" style="5" customWidth="1"/>
    <col min="13576" max="13576" width="15.875" style="5" bestFit="1" customWidth="1"/>
    <col min="13577" max="13577" width="6.5" style="5" customWidth="1"/>
    <col min="13578" max="13578" width="8.625" style="5" bestFit="1" customWidth="1"/>
    <col min="13579" max="13579" width="14.375" style="5" bestFit="1" customWidth="1"/>
    <col min="13580" max="13582" width="15.875" style="5" bestFit="1" customWidth="1"/>
    <col min="13583" max="13583" width="19.375" style="5" customWidth="1"/>
    <col min="13584" max="13584" width="73.375" style="5" customWidth="1"/>
    <col min="13585" max="13586" width="17.75" style="5" customWidth="1"/>
    <col min="13587" max="13588" width="12.125" style="5" customWidth="1"/>
    <col min="13589" max="13589" width="17.75" style="5" customWidth="1"/>
    <col min="13590" max="13590" width="12.125" style="5" customWidth="1"/>
    <col min="13591" max="13824" width="7" style="5"/>
    <col min="13825" max="13825" width="17.25" style="5" customWidth="1"/>
    <col min="13826" max="13826" width="11.375" style="5" bestFit="1" customWidth="1"/>
    <col min="13827" max="13829" width="15.875" style="5" bestFit="1" customWidth="1"/>
    <col min="13830" max="13831" width="12.125" style="5" customWidth="1"/>
    <col min="13832" max="13832" width="15.875" style="5" bestFit="1" customWidth="1"/>
    <col min="13833" max="13833" width="6.5" style="5" customWidth="1"/>
    <col min="13834" max="13834" width="8.625" style="5" bestFit="1" customWidth="1"/>
    <col min="13835" max="13835" width="14.375" style="5" bestFit="1" customWidth="1"/>
    <col min="13836" max="13838" width="15.875" style="5" bestFit="1" customWidth="1"/>
    <col min="13839" max="13839" width="19.375" style="5" customWidth="1"/>
    <col min="13840" max="13840" width="73.375" style="5" customWidth="1"/>
    <col min="13841" max="13842" width="17.75" style="5" customWidth="1"/>
    <col min="13843" max="13844" width="12.125" style="5" customWidth="1"/>
    <col min="13845" max="13845" width="17.75" style="5" customWidth="1"/>
    <col min="13846" max="13846" width="12.125" style="5" customWidth="1"/>
    <col min="13847" max="14080" width="7" style="5"/>
    <col min="14081" max="14081" width="17.25" style="5" customWidth="1"/>
    <col min="14082" max="14082" width="11.375" style="5" bestFit="1" customWidth="1"/>
    <col min="14083" max="14085" width="15.875" style="5" bestFit="1" customWidth="1"/>
    <col min="14086" max="14087" width="12.125" style="5" customWidth="1"/>
    <col min="14088" max="14088" width="15.875" style="5" bestFit="1" customWidth="1"/>
    <col min="14089" max="14089" width="6.5" style="5" customWidth="1"/>
    <col min="14090" max="14090" width="8.625" style="5" bestFit="1" customWidth="1"/>
    <col min="14091" max="14091" width="14.375" style="5" bestFit="1" customWidth="1"/>
    <col min="14092" max="14094" width="15.875" style="5" bestFit="1" customWidth="1"/>
    <col min="14095" max="14095" width="19.375" style="5" customWidth="1"/>
    <col min="14096" max="14096" width="73.375" style="5" customWidth="1"/>
    <col min="14097" max="14098" width="17.75" style="5" customWidth="1"/>
    <col min="14099" max="14100" width="12.125" style="5" customWidth="1"/>
    <col min="14101" max="14101" width="17.75" style="5" customWidth="1"/>
    <col min="14102" max="14102" width="12.125" style="5" customWidth="1"/>
    <col min="14103" max="14336" width="7" style="5"/>
    <col min="14337" max="14337" width="17.25" style="5" customWidth="1"/>
    <col min="14338" max="14338" width="11.375" style="5" bestFit="1" customWidth="1"/>
    <col min="14339" max="14341" width="15.875" style="5" bestFit="1" customWidth="1"/>
    <col min="14342" max="14343" width="12.125" style="5" customWidth="1"/>
    <col min="14344" max="14344" width="15.875" style="5" bestFit="1" customWidth="1"/>
    <col min="14345" max="14345" width="6.5" style="5" customWidth="1"/>
    <col min="14346" max="14346" width="8.625" style="5" bestFit="1" customWidth="1"/>
    <col min="14347" max="14347" width="14.375" style="5" bestFit="1" customWidth="1"/>
    <col min="14348" max="14350" width="15.875" style="5" bestFit="1" customWidth="1"/>
    <col min="14351" max="14351" width="19.375" style="5" customWidth="1"/>
    <col min="14352" max="14352" width="73.375" style="5" customWidth="1"/>
    <col min="14353" max="14354" width="17.75" style="5" customWidth="1"/>
    <col min="14355" max="14356" width="12.125" style="5" customWidth="1"/>
    <col min="14357" max="14357" width="17.75" style="5" customWidth="1"/>
    <col min="14358" max="14358" width="12.125" style="5" customWidth="1"/>
    <col min="14359" max="14592" width="7" style="5"/>
    <col min="14593" max="14593" width="17.25" style="5" customWidth="1"/>
    <col min="14594" max="14594" width="11.375" style="5" bestFit="1" customWidth="1"/>
    <col min="14595" max="14597" width="15.875" style="5" bestFit="1" customWidth="1"/>
    <col min="14598" max="14599" width="12.125" style="5" customWidth="1"/>
    <col min="14600" max="14600" width="15.875" style="5" bestFit="1" customWidth="1"/>
    <col min="14601" max="14601" width="6.5" style="5" customWidth="1"/>
    <col min="14602" max="14602" width="8.625" style="5" bestFit="1" customWidth="1"/>
    <col min="14603" max="14603" width="14.375" style="5" bestFit="1" customWidth="1"/>
    <col min="14604" max="14606" width="15.875" style="5" bestFit="1" customWidth="1"/>
    <col min="14607" max="14607" width="19.375" style="5" customWidth="1"/>
    <col min="14608" max="14608" width="73.375" style="5" customWidth="1"/>
    <col min="14609" max="14610" width="17.75" style="5" customWidth="1"/>
    <col min="14611" max="14612" width="12.125" style="5" customWidth="1"/>
    <col min="14613" max="14613" width="17.75" style="5" customWidth="1"/>
    <col min="14614" max="14614" width="12.125" style="5" customWidth="1"/>
    <col min="14615" max="14848" width="7" style="5"/>
    <col min="14849" max="14849" width="17.25" style="5" customWidth="1"/>
    <col min="14850" max="14850" width="11.375" style="5" bestFit="1" customWidth="1"/>
    <col min="14851" max="14853" width="15.875" style="5" bestFit="1" customWidth="1"/>
    <col min="14854" max="14855" width="12.125" style="5" customWidth="1"/>
    <col min="14856" max="14856" width="15.875" style="5" bestFit="1" customWidth="1"/>
    <col min="14857" max="14857" width="6.5" style="5" customWidth="1"/>
    <col min="14858" max="14858" width="8.625" style="5" bestFit="1" customWidth="1"/>
    <col min="14859" max="14859" width="14.375" style="5" bestFit="1" customWidth="1"/>
    <col min="14860" max="14862" width="15.875" style="5" bestFit="1" customWidth="1"/>
    <col min="14863" max="14863" width="19.375" style="5" customWidth="1"/>
    <col min="14864" max="14864" width="73.375" style="5" customWidth="1"/>
    <col min="14865" max="14866" width="17.75" style="5" customWidth="1"/>
    <col min="14867" max="14868" width="12.125" style="5" customWidth="1"/>
    <col min="14869" max="14869" width="17.75" style="5" customWidth="1"/>
    <col min="14870" max="14870" width="12.125" style="5" customWidth="1"/>
    <col min="14871" max="15104" width="7" style="5"/>
    <col min="15105" max="15105" width="17.25" style="5" customWidth="1"/>
    <col min="15106" max="15106" width="11.375" style="5" bestFit="1" customWidth="1"/>
    <col min="15107" max="15109" width="15.875" style="5" bestFit="1" customWidth="1"/>
    <col min="15110" max="15111" width="12.125" style="5" customWidth="1"/>
    <col min="15112" max="15112" width="15.875" style="5" bestFit="1" customWidth="1"/>
    <col min="15113" max="15113" width="6.5" style="5" customWidth="1"/>
    <col min="15114" max="15114" width="8.625" style="5" bestFit="1" customWidth="1"/>
    <col min="15115" max="15115" width="14.375" style="5" bestFit="1" customWidth="1"/>
    <col min="15116" max="15118" width="15.875" style="5" bestFit="1" customWidth="1"/>
    <col min="15119" max="15119" width="19.375" style="5" customWidth="1"/>
    <col min="15120" max="15120" width="73.375" style="5" customWidth="1"/>
    <col min="15121" max="15122" width="17.75" style="5" customWidth="1"/>
    <col min="15123" max="15124" width="12.125" style="5" customWidth="1"/>
    <col min="15125" max="15125" width="17.75" style="5" customWidth="1"/>
    <col min="15126" max="15126" width="12.125" style="5" customWidth="1"/>
    <col min="15127" max="15360" width="7" style="5"/>
    <col min="15361" max="15361" width="17.25" style="5" customWidth="1"/>
    <col min="15362" max="15362" width="11.375" style="5" bestFit="1" customWidth="1"/>
    <col min="15363" max="15365" width="15.875" style="5" bestFit="1" customWidth="1"/>
    <col min="15366" max="15367" width="12.125" style="5" customWidth="1"/>
    <col min="15368" max="15368" width="15.875" style="5" bestFit="1" customWidth="1"/>
    <col min="15369" max="15369" width="6.5" style="5" customWidth="1"/>
    <col min="15370" max="15370" width="8.625" style="5" bestFit="1" customWidth="1"/>
    <col min="15371" max="15371" width="14.375" style="5" bestFit="1" customWidth="1"/>
    <col min="15372" max="15374" width="15.875" style="5" bestFit="1" customWidth="1"/>
    <col min="15375" max="15375" width="19.375" style="5" customWidth="1"/>
    <col min="15376" max="15376" width="73.375" style="5" customWidth="1"/>
    <col min="15377" max="15378" width="17.75" style="5" customWidth="1"/>
    <col min="15379" max="15380" width="12.125" style="5" customWidth="1"/>
    <col min="15381" max="15381" width="17.75" style="5" customWidth="1"/>
    <col min="15382" max="15382" width="12.125" style="5" customWidth="1"/>
    <col min="15383" max="15616" width="7" style="5"/>
    <col min="15617" max="15617" width="17.25" style="5" customWidth="1"/>
    <col min="15618" max="15618" width="11.375" style="5" bestFit="1" customWidth="1"/>
    <col min="15619" max="15621" width="15.875" style="5" bestFit="1" customWidth="1"/>
    <col min="15622" max="15623" width="12.125" style="5" customWidth="1"/>
    <col min="15624" max="15624" width="15.875" style="5" bestFit="1" customWidth="1"/>
    <col min="15625" max="15625" width="6.5" style="5" customWidth="1"/>
    <col min="15626" max="15626" width="8.625" style="5" bestFit="1" customWidth="1"/>
    <col min="15627" max="15627" width="14.375" style="5" bestFit="1" customWidth="1"/>
    <col min="15628" max="15630" width="15.875" style="5" bestFit="1" customWidth="1"/>
    <col min="15631" max="15631" width="19.375" style="5" customWidth="1"/>
    <col min="15632" max="15632" width="73.375" style="5" customWidth="1"/>
    <col min="15633" max="15634" width="17.75" style="5" customWidth="1"/>
    <col min="15635" max="15636" width="12.125" style="5" customWidth="1"/>
    <col min="15637" max="15637" width="17.75" style="5" customWidth="1"/>
    <col min="15638" max="15638" width="12.125" style="5" customWidth="1"/>
    <col min="15639" max="15872" width="7" style="5"/>
    <col min="15873" max="15873" width="17.25" style="5" customWidth="1"/>
    <col min="15874" max="15874" width="11.375" style="5" bestFit="1" customWidth="1"/>
    <col min="15875" max="15877" width="15.875" style="5" bestFit="1" customWidth="1"/>
    <col min="15878" max="15879" width="12.125" style="5" customWidth="1"/>
    <col min="15880" max="15880" width="15.875" style="5" bestFit="1" customWidth="1"/>
    <col min="15881" max="15881" width="6.5" style="5" customWidth="1"/>
    <col min="15882" max="15882" width="8.625" style="5" bestFit="1" customWidth="1"/>
    <col min="15883" max="15883" width="14.375" style="5" bestFit="1" customWidth="1"/>
    <col min="15884" max="15886" width="15.875" style="5" bestFit="1" customWidth="1"/>
    <col min="15887" max="15887" width="19.375" style="5" customWidth="1"/>
    <col min="15888" max="15888" width="73.375" style="5" customWidth="1"/>
    <col min="15889" max="15890" width="17.75" style="5" customWidth="1"/>
    <col min="15891" max="15892" width="12.125" style="5" customWidth="1"/>
    <col min="15893" max="15893" width="17.75" style="5" customWidth="1"/>
    <col min="15894" max="15894" width="12.125" style="5" customWidth="1"/>
    <col min="15895" max="16128" width="7" style="5"/>
    <col min="16129" max="16129" width="17.25" style="5" customWidth="1"/>
    <col min="16130" max="16130" width="11.375" style="5" bestFit="1" customWidth="1"/>
    <col min="16131" max="16133" width="15.875" style="5" bestFit="1" customWidth="1"/>
    <col min="16134" max="16135" width="12.125" style="5" customWidth="1"/>
    <col min="16136" max="16136" width="15.875" style="5" bestFit="1" customWidth="1"/>
    <col min="16137" max="16137" width="6.5" style="5" customWidth="1"/>
    <col min="16138" max="16138" width="8.625" style="5" bestFit="1" customWidth="1"/>
    <col min="16139" max="16139" width="14.375" style="5" bestFit="1" customWidth="1"/>
    <col min="16140" max="16142" width="15.875" style="5" bestFit="1" customWidth="1"/>
    <col min="16143" max="16143" width="19.375" style="5" customWidth="1"/>
    <col min="16144" max="16144" width="73.375" style="5" customWidth="1"/>
    <col min="16145" max="16146" width="17.75" style="5" customWidth="1"/>
    <col min="16147" max="16148" width="12.125" style="5" customWidth="1"/>
    <col min="16149" max="16149" width="17.75" style="5" customWidth="1"/>
    <col min="16150" max="16150" width="12.125" style="5" customWidth="1"/>
    <col min="16151" max="16384" width="7" style="5"/>
  </cols>
  <sheetData>
    <row r="1" spans="1:21" ht="24.95" customHeight="1" x14ac:dyDescent="0.3">
      <c r="A1" s="1"/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P1" s="3"/>
      <c r="Q1" s="5"/>
      <c r="R1" s="5"/>
      <c r="S1" s="5"/>
      <c r="T1" s="5"/>
      <c r="U1" s="5"/>
    </row>
    <row r="2" spans="1:21" ht="29.25" customHeight="1" x14ac:dyDescent="0.5">
      <c r="A2" s="6" t="s">
        <v>968</v>
      </c>
      <c r="B2" s="129"/>
      <c r="C2" s="129"/>
      <c r="D2" s="129"/>
      <c r="E2" s="129"/>
      <c r="F2" s="129"/>
      <c r="G2" s="129"/>
      <c r="H2" s="129"/>
      <c r="I2" s="129"/>
      <c r="J2" s="129"/>
      <c r="K2" s="129"/>
      <c r="L2" s="129"/>
      <c r="M2" s="129"/>
      <c r="N2" s="129"/>
      <c r="O2" s="3"/>
      <c r="P2" s="8"/>
    </row>
    <row r="3" spans="1:21" ht="24.95" customHeight="1" x14ac:dyDescent="0.3">
      <c r="A3" s="10" t="s">
        <v>117</v>
      </c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1"/>
      <c r="P3" s="12"/>
    </row>
    <row r="4" spans="1:21" ht="24.95" customHeight="1" x14ac:dyDescent="0.3">
      <c r="A4" s="13"/>
      <c r="B4" s="14"/>
      <c r="C4" s="14"/>
      <c r="D4" s="14"/>
      <c r="E4" s="14"/>
      <c r="F4" s="15"/>
      <c r="G4" s="14"/>
      <c r="H4" s="14"/>
      <c r="I4" s="16"/>
      <c r="J4" s="14"/>
      <c r="K4" s="14"/>
      <c r="L4" s="14"/>
      <c r="M4" s="14"/>
      <c r="N4" s="17" t="s">
        <v>2</v>
      </c>
      <c r="O4" s="18"/>
      <c r="P4" s="19"/>
    </row>
    <row r="5" spans="1:21" s="1" customFormat="1" ht="29.25" customHeight="1" x14ac:dyDescent="0.3">
      <c r="A5" s="20" t="s">
        <v>3</v>
      </c>
      <c r="B5" s="21" t="s">
        <v>4</v>
      </c>
      <c r="C5" s="20" t="s">
        <v>655</v>
      </c>
      <c r="D5" s="20" t="s">
        <v>7</v>
      </c>
      <c r="E5" s="20" t="s">
        <v>656</v>
      </c>
      <c r="F5" s="20" t="s">
        <v>9</v>
      </c>
      <c r="G5" s="20" t="s">
        <v>10</v>
      </c>
      <c r="H5" s="20" t="s">
        <v>11</v>
      </c>
      <c r="I5" s="20" t="s">
        <v>12</v>
      </c>
      <c r="J5" s="20" t="s">
        <v>13</v>
      </c>
      <c r="K5" s="20" t="s">
        <v>14</v>
      </c>
      <c r="L5" s="20" t="s">
        <v>15</v>
      </c>
      <c r="M5" s="20" t="s">
        <v>16</v>
      </c>
      <c r="N5" s="20" t="s">
        <v>657</v>
      </c>
      <c r="O5" s="3"/>
      <c r="P5" s="3"/>
    </row>
    <row r="6" spans="1:21" ht="24.95" customHeight="1" x14ac:dyDescent="0.3">
      <c r="A6" s="130" t="s">
        <v>969</v>
      </c>
      <c r="B6" s="131" t="s">
        <v>970</v>
      </c>
      <c r="C6" s="132">
        <v>454546</v>
      </c>
      <c r="D6" s="133"/>
      <c r="E6" s="132">
        <v>454546</v>
      </c>
      <c r="F6" s="134">
        <v>416302</v>
      </c>
      <c r="G6" s="132">
        <f t="shared" ref="G6:G54" si="0">E6-F6</f>
        <v>38244</v>
      </c>
      <c r="H6" s="25">
        <v>5</v>
      </c>
      <c r="I6" s="26">
        <v>0.45100000000000001</v>
      </c>
      <c r="J6" s="25">
        <v>12</v>
      </c>
      <c r="K6" s="135">
        <f>G6-1000</f>
        <v>37244</v>
      </c>
      <c r="L6" s="135">
        <f t="shared" ref="L6:L54" si="1">F6+K6</f>
        <v>453546</v>
      </c>
      <c r="M6" s="135">
        <f t="shared" ref="M6:M54" si="2">E6-L6</f>
        <v>1000</v>
      </c>
      <c r="N6" s="66" t="s">
        <v>971</v>
      </c>
      <c r="O6" s="28"/>
      <c r="P6" s="8"/>
    </row>
    <row r="7" spans="1:21" ht="24.95" customHeight="1" x14ac:dyDescent="0.3">
      <c r="A7" s="136" t="s">
        <v>972</v>
      </c>
      <c r="B7" s="137" t="s">
        <v>483</v>
      </c>
      <c r="C7" s="132">
        <v>2236000</v>
      </c>
      <c r="D7" s="133"/>
      <c r="E7" s="132">
        <v>2236000</v>
      </c>
      <c r="F7" s="134">
        <v>2039549</v>
      </c>
      <c r="G7" s="132">
        <f t="shared" si="0"/>
        <v>196451</v>
      </c>
      <c r="H7" s="25">
        <v>5</v>
      </c>
      <c r="I7" s="26">
        <v>0.45100000000000001</v>
      </c>
      <c r="J7" s="25">
        <v>12</v>
      </c>
      <c r="K7" s="135">
        <f t="shared" ref="K7:K13" si="3">G7-1000</f>
        <v>195451</v>
      </c>
      <c r="L7" s="135">
        <f t="shared" si="1"/>
        <v>2235000</v>
      </c>
      <c r="M7" s="135">
        <f t="shared" si="2"/>
        <v>1000</v>
      </c>
      <c r="N7" s="36" t="s">
        <v>971</v>
      </c>
      <c r="O7" s="11"/>
      <c r="P7" s="12"/>
    </row>
    <row r="8" spans="1:21" ht="24.95" customHeight="1" x14ac:dyDescent="0.3">
      <c r="A8" s="136" t="s">
        <v>973</v>
      </c>
      <c r="B8" s="137" t="s">
        <v>705</v>
      </c>
      <c r="C8" s="132">
        <v>4000000</v>
      </c>
      <c r="D8" s="133"/>
      <c r="E8" s="132">
        <v>4000000</v>
      </c>
      <c r="F8" s="134">
        <v>3648567</v>
      </c>
      <c r="G8" s="132">
        <f t="shared" si="0"/>
        <v>351433</v>
      </c>
      <c r="H8" s="25">
        <v>5</v>
      </c>
      <c r="I8" s="26">
        <v>0.45100000000000001</v>
      </c>
      <c r="J8" s="25">
        <v>12</v>
      </c>
      <c r="K8" s="135">
        <f t="shared" si="3"/>
        <v>350433</v>
      </c>
      <c r="L8" s="135">
        <f t="shared" si="1"/>
        <v>3999000</v>
      </c>
      <c r="M8" s="135">
        <f t="shared" si="2"/>
        <v>1000</v>
      </c>
      <c r="N8" s="36" t="s">
        <v>971</v>
      </c>
      <c r="O8" s="18"/>
      <c r="P8" s="19"/>
    </row>
    <row r="9" spans="1:21" s="40" customFormat="1" ht="24.95" customHeight="1" x14ac:dyDescent="0.3">
      <c r="A9" s="136" t="s">
        <v>974</v>
      </c>
      <c r="B9" s="137" t="s">
        <v>705</v>
      </c>
      <c r="C9" s="132">
        <v>11800000</v>
      </c>
      <c r="D9" s="133"/>
      <c r="E9" s="132">
        <v>11800000</v>
      </c>
      <c r="F9" s="134">
        <v>10763274</v>
      </c>
      <c r="G9" s="132">
        <f t="shared" si="0"/>
        <v>1036726</v>
      </c>
      <c r="H9" s="25">
        <v>5</v>
      </c>
      <c r="I9" s="26">
        <v>0.45100000000000001</v>
      </c>
      <c r="J9" s="25">
        <v>12</v>
      </c>
      <c r="K9" s="135">
        <f t="shared" si="3"/>
        <v>1035726</v>
      </c>
      <c r="L9" s="135">
        <f t="shared" si="1"/>
        <v>11799000</v>
      </c>
      <c r="M9" s="135">
        <f t="shared" si="2"/>
        <v>1000</v>
      </c>
      <c r="N9" s="36" t="s">
        <v>971</v>
      </c>
      <c r="O9" s="37"/>
      <c r="P9" s="38"/>
      <c r="Q9" s="39"/>
      <c r="R9" s="39"/>
      <c r="S9" s="39"/>
      <c r="T9" s="39"/>
      <c r="U9" s="39"/>
    </row>
    <row r="10" spans="1:21" s="40" customFormat="1" ht="24.95" customHeight="1" x14ac:dyDescent="0.3">
      <c r="A10" s="136" t="s">
        <v>975</v>
      </c>
      <c r="B10" s="137" t="s">
        <v>976</v>
      </c>
      <c r="C10" s="132">
        <v>800000</v>
      </c>
      <c r="D10" s="133"/>
      <c r="E10" s="132">
        <v>800000</v>
      </c>
      <c r="F10" s="134">
        <v>726736</v>
      </c>
      <c r="G10" s="132">
        <f t="shared" si="0"/>
        <v>73264</v>
      </c>
      <c r="H10" s="25">
        <v>5</v>
      </c>
      <c r="I10" s="26">
        <v>0.45100000000000001</v>
      </c>
      <c r="J10" s="25">
        <v>12</v>
      </c>
      <c r="K10" s="135">
        <f t="shared" si="3"/>
        <v>72264</v>
      </c>
      <c r="L10" s="135">
        <f t="shared" si="1"/>
        <v>799000</v>
      </c>
      <c r="M10" s="135">
        <f t="shared" si="2"/>
        <v>1000</v>
      </c>
      <c r="N10" s="36" t="s">
        <v>971</v>
      </c>
      <c r="O10" s="37"/>
      <c r="P10" s="38"/>
      <c r="Q10" s="39"/>
      <c r="R10" s="39"/>
      <c r="S10" s="39"/>
      <c r="T10" s="39"/>
      <c r="U10" s="39"/>
    </row>
    <row r="11" spans="1:21" ht="24.95" customHeight="1" x14ac:dyDescent="0.3">
      <c r="A11" s="136" t="s">
        <v>977</v>
      </c>
      <c r="B11" s="137" t="s">
        <v>978</v>
      </c>
      <c r="C11" s="132">
        <v>1367300</v>
      </c>
      <c r="D11" s="133"/>
      <c r="E11" s="132">
        <v>1367300</v>
      </c>
      <c r="F11" s="134">
        <v>1242082</v>
      </c>
      <c r="G11" s="132">
        <f t="shared" si="0"/>
        <v>125218</v>
      </c>
      <c r="H11" s="25">
        <v>5</v>
      </c>
      <c r="I11" s="26">
        <v>0.45100000000000001</v>
      </c>
      <c r="J11" s="25">
        <v>12</v>
      </c>
      <c r="K11" s="135">
        <f t="shared" si="3"/>
        <v>124218</v>
      </c>
      <c r="L11" s="135">
        <f t="shared" si="1"/>
        <v>1366300</v>
      </c>
      <c r="M11" s="135">
        <f t="shared" si="2"/>
        <v>1000</v>
      </c>
      <c r="N11" s="36" t="s">
        <v>971</v>
      </c>
      <c r="O11" s="3"/>
      <c r="P11" s="3"/>
    </row>
    <row r="12" spans="1:21" ht="24.95" customHeight="1" x14ac:dyDescent="0.3">
      <c r="A12" s="136" t="s">
        <v>979</v>
      </c>
      <c r="B12" s="137" t="s">
        <v>980</v>
      </c>
      <c r="C12" s="132">
        <v>300000</v>
      </c>
      <c r="D12" s="133"/>
      <c r="E12" s="132">
        <v>300000</v>
      </c>
      <c r="F12" s="134">
        <v>272525</v>
      </c>
      <c r="G12" s="132">
        <f t="shared" si="0"/>
        <v>27475</v>
      </c>
      <c r="H12" s="25">
        <v>5</v>
      </c>
      <c r="I12" s="26">
        <v>0.45100000000000001</v>
      </c>
      <c r="J12" s="25">
        <v>12</v>
      </c>
      <c r="K12" s="135">
        <f t="shared" si="3"/>
        <v>26475</v>
      </c>
      <c r="L12" s="135">
        <f t="shared" si="1"/>
        <v>299000</v>
      </c>
      <c r="M12" s="135">
        <f t="shared" si="2"/>
        <v>1000</v>
      </c>
      <c r="N12" s="36" t="s">
        <v>971</v>
      </c>
      <c r="O12" s="3"/>
      <c r="P12" s="3"/>
    </row>
    <row r="13" spans="1:21" ht="24.95" customHeight="1" x14ac:dyDescent="0.3">
      <c r="A13" s="136" t="s">
        <v>981</v>
      </c>
      <c r="B13" s="137" t="s">
        <v>982</v>
      </c>
      <c r="C13" s="132">
        <v>200000</v>
      </c>
      <c r="D13" s="133"/>
      <c r="E13" s="132">
        <v>200000</v>
      </c>
      <c r="F13" s="134">
        <v>181684</v>
      </c>
      <c r="G13" s="132">
        <f t="shared" si="0"/>
        <v>18316</v>
      </c>
      <c r="H13" s="25">
        <v>5</v>
      </c>
      <c r="I13" s="26">
        <v>0.45100000000000001</v>
      </c>
      <c r="J13" s="25">
        <v>12</v>
      </c>
      <c r="K13" s="135">
        <f t="shared" si="3"/>
        <v>17316</v>
      </c>
      <c r="L13" s="135">
        <f t="shared" si="1"/>
        <v>199000</v>
      </c>
      <c r="M13" s="135">
        <f t="shared" si="2"/>
        <v>1000</v>
      </c>
      <c r="N13" s="36" t="s">
        <v>971</v>
      </c>
      <c r="O13" s="3"/>
      <c r="P13" s="3"/>
    </row>
    <row r="14" spans="1:21" ht="24.95" customHeight="1" x14ac:dyDescent="0.3">
      <c r="A14" s="136" t="s">
        <v>983</v>
      </c>
      <c r="B14" s="137" t="s">
        <v>507</v>
      </c>
      <c r="C14" s="132">
        <v>1400000</v>
      </c>
      <c r="D14" s="133"/>
      <c r="E14" s="132">
        <v>1400000</v>
      </c>
      <c r="F14" s="134">
        <v>1223405</v>
      </c>
      <c r="G14" s="132">
        <f t="shared" si="0"/>
        <v>176595</v>
      </c>
      <c r="H14" s="25">
        <v>5</v>
      </c>
      <c r="I14" s="26">
        <v>0.45100000000000001</v>
      </c>
      <c r="J14" s="25">
        <v>12</v>
      </c>
      <c r="K14" s="135">
        <f t="shared" ref="K14:K54" si="4">ROUND(G14*I14*J14/12,0)</f>
        <v>79644</v>
      </c>
      <c r="L14" s="135">
        <f t="shared" si="1"/>
        <v>1303049</v>
      </c>
      <c r="M14" s="135">
        <f t="shared" si="2"/>
        <v>96951</v>
      </c>
      <c r="N14" s="36" t="s">
        <v>971</v>
      </c>
    </row>
    <row r="15" spans="1:21" ht="24.95" customHeight="1" x14ac:dyDescent="0.3">
      <c r="A15" s="136" t="s">
        <v>984</v>
      </c>
      <c r="B15" s="137" t="s">
        <v>788</v>
      </c>
      <c r="C15" s="132">
        <v>1721500</v>
      </c>
      <c r="D15" s="133"/>
      <c r="E15" s="132">
        <v>1721500</v>
      </c>
      <c r="F15" s="134">
        <v>1504352</v>
      </c>
      <c r="G15" s="132">
        <f t="shared" si="0"/>
        <v>217148</v>
      </c>
      <c r="H15" s="25">
        <v>5</v>
      </c>
      <c r="I15" s="26">
        <v>0.45100000000000001</v>
      </c>
      <c r="J15" s="25">
        <v>12</v>
      </c>
      <c r="K15" s="135">
        <f t="shared" si="4"/>
        <v>97934</v>
      </c>
      <c r="L15" s="135">
        <f t="shared" si="1"/>
        <v>1602286</v>
      </c>
      <c r="M15" s="135">
        <f t="shared" si="2"/>
        <v>119214</v>
      </c>
      <c r="N15" s="36" t="s">
        <v>971</v>
      </c>
    </row>
    <row r="16" spans="1:21" ht="24.95" customHeight="1" x14ac:dyDescent="0.3">
      <c r="A16" s="136" t="s">
        <v>985</v>
      </c>
      <c r="B16" s="137" t="s">
        <v>986</v>
      </c>
      <c r="C16" s="132">
        <v>390710</v>
      </c>
      <c r="D16" s="133"/>
      <c r="E16" s="132">
        <v>390710</v>
      </c>
      <c r="F16" s="134">
        <v>338777</v>
      </c>
      <c r="G16" s="132">
        <f t="shared" si="0"/>
        <v>51933</v>
      </c>
      <c r="H16" s="25">
        <v>5</v>
      </c>
      <c r="I16" s="26">
        <v>0.45100000000000001</v>
      </c>
      <c r="J16" s="25">
        <v>12</v>
      </c>
      <c r="K16" s="135">
        <f t="shared" si="4"/>
        <v>23422</v>
      </c>
      <c r="L16" s="135">
        <f t="shared" si="1"/>
        <v>362199</v>
      </c>
      <c r="M16" s="135">
        <f t="shared" si="2"/>
        <v>28511</v>
      </c>
      <c r="N16" s="36" t="s">
        <v>971</v>
      </c>
    </row>
    <row r="17" spans="1:21" ht="24.95" customHeight="1" x14ac:dyDescent="0.3">
      <c r="A17" s="136" t="s">
        <v>987</v>
      </c>
      <c r="B17" s="137" t="s">
        <v>988</v>
      </c>
      <c r="C17" s="132">
        <v>175000</v>
      </c>
      <c r="D17" s="133"/>
      <c r="E17" s="132">
        <v>175000</v>
      </c>
      <c r="F17" s="134">
        <v>148180</v>
      </c>
      <c r="G17" s="132">
        <f t="shared" si="0"/>
        <v>26820</v>
      </c>
      <c r="H17" s="25">
        <v>5</v>
      </c>
      <c r="I17" s="26">
        <v>0.45100000000000001</v>
      </c>
      <c r="J17" s="25">
        <v>12</v>
      </c>
      <c r="K17" s="135">
        <f t="shared" si="4"/>
        <v>12096</v>
      </c>
      <c r="L17" s="135">
        <f t="shared" si="1"/>
        <v>160276</v>
      </c>
      <c r="M17" s="135">
        <f t="shared" si="2"/>
        <v>14724</v>
      </c>
      <c r="N17" s="36" t="s">
        <v>971</v>
      </c>
    </row>
    <row r="18" spans="1:21" ht="24.95" customHeight="1" x14ac:dyDescent="0.3">
      <c r="A18" s="136" t="s">
        <v>989</v>
      </c>
      <c r="B18" s="137" t="s">
        <v>990</v>
      </c>
      <c r="C18" s="132">
        <v>6436364</v>
      </c>
      <c r="D18" s="133"/>
      <c r="E18" s="132">
        <v>6436364</v>
      </c>
      <c r="F18" s="134">
        <v>5116489</v>
      </c>
      <c r="G18" s="132">
        <f t="shared" si="0"/>
        <v>1319875</v>
      </c>
      <c r="H18" s="25">
        <v>5</v>
      </c>
      <c r="I18" s="26">
        <v>0.45100000000000001</v>
      </c>
      <c r="J18" s="25">
        <v>12</v>
      </c>
      <c r="K18" s="135">
        <f t="shared" si="4"/>
        <v>595264</v>
      </c>
      <c r="L18" s="135">
        <f t="shared" si="1"/>
        <v>5711753</v>
      </c>
      <c r="M18" s="135">
        <f t="shared" si="2"/>
        <v>724611</v>
      </c>
      <c r="N18" s="36" t="s">
        <v>971</v>
      </c>
    </row>
    <row r="19" spans="1:21" ht="24.95" customHeight="1" x14ac:dyDescent="0.3">
      <c r="A19" s="136" t="s">
        <v>991</v>
      </c>
      <c r="B19" s="137" t="s">
        <v>992</v>
      </c>
      <c r="C19" s="132">
        <v>4227272</v>
      </c>
      <c r="D19" s="133"/>
      <c r="E19" s="132">
        <v>4227272</v>
      </c>
      <c r="F19" s="134">
        <v>3360405</v>
      </c>
      <c r="G19" s="132">
        <f t="shared" si="0"/>
        <v>866867</v>
      </c>
      <c r="H19" s="25">
        <v>5</v>
      </c>
      <c r="I19" s="26">
        <v>0.45100000000000001</v>
      </c>
      <c r="J19" s="25">
        <v>12</v>
      </c>
      <c r="K19" s="135">
        <f t="shared" si="4"/>
        <v>390957</v>
      </c>
      <c r="L19" s="135">
        <f t="shared" si="1"/>
        <v>3751362</v>
      </c>
      <c r="M19" s="135">
        <f t="shared" si="2"/>
        <v>475910</v>
      </c>
      <c r="N19" s="36" t="s">
        <v>971</v>
      </c>
    </row>
    <row r="20" spans="1:21" ht="24.95" customHeight="1" x14ac:dyDescent="0.3">
      <c r="A20" s="136" t="s">
        <v>993</v>
      </c>
      <c r="B20" s="137" t="s">
        <v>994</v>
      </c>
      <c r="C20" s="132">
        <v>1416000</v>
      </c>
      <c r="D20" s="133"/>
      <c r="E20" s="132">
        <v>1416000</v>
      </c>
      <c r="F20" s="134">
        <v>1108143</v>
      </c>
      <c r="G20" s="132">
        <f t="shared" si="0"/>
        <v>307857</v>
      </c>
      <c r="H20" s="25">
        <v>5</v>
      </c>
      <c r="I20" s="26">
        <v>0.45100000000000001</v>
      </c>
      <c r="J20" s="25">
        <v>12</v>
      </c>
      <c r="K20" s="135">
        <f t="shared" si="4"/>
        <v>138844</v>
      </c>
      <c r="L20" s="135">
        <f t="shared" si="1"/>
        <v>1246987</v>
      </c>
      <c r="M20" s="135">
        <f t="shared" si="2"/>
        <v>169013</v>
      </c>
      <c r="N20" s="36" t="s">
        <v>971</v>
      </c>
    </row>
    <row r="21" spans="1:21" ht="24.95" customHeight="1" x14ac:dyDescent="0.3">
      <c r="A21" s="136" t="s">
        <v>991</v>
      </c>
      <c r="B21" s="137" t="s">
        <v>768</v>
      </c>
      <c r="C21" s="132">
        <v>4272728</v>
      </c>
      <c r="D21" s="133"/>
      <c r="E21" s="132">
        <v>4272728</v>
      </c>
      <c r="F21" s="134">
        <v>3343782</v>
      </c>
      <c r="G21" s="132">
        <f t="shared" si="0"/>
        <v>928946</v>
      </c>
      <c r="H21" s="25">
        <v>5</v>
      </c>
      <c r="I21" s="26">
        <v>0.45100000000000001</v>
      </c>
      <c r="J21" s="25">
        <v>12</v>
      </c>
      <c r="K21" s="135">
        <f t="shared" si="4"/>
        <v>418955</v>
      </c>
      <c r="L21" s="135">
        <f t="shared" si="1"/>
        <v>3762737</v>
      </c>
      <c r="M21" s="135">
        <f t="shared" si="2"/>
        <v>509991</v>
      </c>
      <c r="N21" s="36" t="s">
        <v>971</v>
      </c>
    </row>
    <row r="22" spans="1:21" ht="24.95" customHeight="1" x14ac:dyDescent="0.3">
      <c r="A22" s="136" t="s">
        <v>995</v>
      </c>
      <c r="B22" s="137" t="s">
        <v>775</v>
      </c>
      <c r="C22" s="132">
        <v>9000000</v>
      </c>
      <c r="D22" s="133"/>
      <c r="E22" s="132">
        <v>9000000</v>
      </c>
      <c r="F22" s="134">
        <v>7043284</v>
      </c>
      <c r="G22" s="132">
        <f t="shared" si="0"/>
        <v>1956716</v>
      </c>
      <c r="H22" s="25">
        <v>5</v>
      </c>
      <c r="I22" s="26">
        <v>0.45100000000000001</v>
      </c>
      <c r="J22" s="25">
        <v>12</v>
      </c>
      <c r="K22" s="135">
        <f t="shared" si="4"/>
        <v>882479</v>
      </c>
      <c r="L22" s="135">
        <f t="shared" si="1"/>
        <v>7925763</v>
      </c>
      <c r="M22" s="135">
        <f t="shared" si="2"/>
        <v>1074237</v>
      </c>
      <c r="N22" s="36" t="s">
        <v>971</v>
      </c>
    </row>
    <row r="23" spans="1:21" ht="24.95" customHeight="1" x14ac:dyDescent="0.3">
      <c r="A23" s="136" t="s">
        <v>996</v>
      </c>
      <c r="B23" s="137" t="s">
        <v>997</v>
      </c>
      <c r="C23" s="132">
        <v>6400000</v>
      </c>
      <c r="D23" s="133"/>
      <c r="E23" s="132">
        <v>6400000</v>
      </c>
      <c r="F23" s="134">
        <v>4929532</v>
      </c>
      <c r="G23" s="132">
        <f t="shared" si="0"/>
        <v>1470468</v>
      </c>
      <c r="H23" s="25">
        <v>5</v>
      </c>
      <c r="I23" s="26">
        <v>0.45100000000000001</v>
      </c>
      <c r="J23" s="25">
        <v>12</v>
      </c>
      <c r="K23" s="135">
        <f t="shared" si="4"/>
        <v>663181</v>
      </c>
      <c r="L23" s="135">
        <f t="shared" si="1"/>
        <v>5592713</v>
      </c>
      <c r="M23" s="135">
        <f t="shared" si="2"/>
        <v>807287</v>
      </c>
      <c r="N23" s="36" t="s">
        <v>971</v>
      </c>
    </row>
    <row r="24" spans="1:21" ht="24.95" customHeight="1" x14ac:dyDescent="0.3">
      <c r="A24" s="136" t="s">
        <v>998</v>
      </c>
      <c r="B24" s="137" t="s">
        <v>779</v>
      </c>
      <c r="C24" s="132">
        <v>849090</v>
      </c>
      <c r="D24" s="133"/>
      <c r="E24" s="132">
        <v>849090</v>
      </c>
      <c r="F24" s="134">
        <v>643518</v>
      </c>
      <c r="G24" s="132">
        <f t="shared" si="0"/>
        <v>205572</v>
      </c>
      <c r="H24" s="25">
        <v>5</v>
      </c>
      <c r="I24" s="26">
        <v>0.45100000000000001</v>
      </c>
      <c r="J24" s="25">
        <v>12</v>
      </c>
      <c r="K24" s="135">
        <f t="shared" si="4"/>
        <v>92713</v>
      </c>
      <c r="L24" s="135">
        <f t="shared" si="1"/>
        <v>736231</v>
      </c>
      <c r="M24" s="135">
        <f t="shared" si="2"/>
        <v>112859</v>
      </c>
      <c r="N24" s="36" t="s">
        <v>971</v>
      </c>
    </row>
    <row r="25" spans="1:21" ht="24.95" customHeight="1" x14ac:dyDescent="0.3">
      <c r="A25" s="136" t="s">
        <v>999</v>
      </c>
      <c r="B25" s="137" t="s">
        <v>1000</v>
      </c>
      <c r="C25" s="132">
        <v>9000000</v>
      </c>
      <c r="D25" s="133"/>
      <c r="E25" s="132">
        <v>9000000</v>
      </c>
      <c r="F25" s="134">
        <v>6821025</v>
      </c>
      <c r="G25" s="132">
        <f t="shared" si="0"/>
        <v>2178975</v>
      </c>
      <c r="H25" s="25">
        <v>5</v>
      </c>
      <c r="I25" s="26">
        <v>0.45100000000000001</v>
      </c>
      <c r="J25" s="25">
        <v>12</v>
      </c>
      <c r="K25" s="135">
        <f t="shared" si="4"/>
        <v>982718</v>
      </c>
      <c r="L25" s="135">
        <f t="shared" si="1"/>
        <v>7803743</v>
      </c>
      <c r="M25" s="135">
        <f t="shared" si="2"/>
        <v>1196257</v>
      </c>
      <c r="N25" s="36" t="s">
        <v>971</v>
      </c>
    </row>
    <row r="26" spans="1:21" ht="24.95" customHeight="1" x14ac:dyDescent="0.3">
      <c r="A26" s="136" t="s">
        <v>1001</v>
      </c>
      <c r="B26" s="137" t="s">
        <v>792</v>
      </c>
      <c r="C26" s="132">
        <v>2710000</v>
      </c>
      <c r="D26" s="133"/>
      <c r="E26" s="132">
        <v>2710000</v>
      </c>
      <c r="F26" s="134">
        <v>2020424</v>
      </c>
      <c r="G26" s="132">
        <f t="shared" si="0"/>
        <v>689576</v>
      </c>
      <c r="H26" s="25">
        <v>5</v>
      </c>
      <c r="I26" s="26">
        <v>0.45100000000000001</v>
      </c>
      <c r="J26" s="25">
        <v>12</v>
      </c>
      <c r="K26" s="135">
        <f t="shared" si="4"/>
        <v>310999</v>
      </c>
      <c r="L26" s="135">
        <f t="shared" si="1"/>
        <v>2331423</v>
      </c>
      <c r="M26" s="135">
        <f t="shared" si="2"/>
        <v>378577</v>
      </c>
      <c r="N26" s="36" t="s">
        <v>971</v>
      </c>
    </row>
    <row r="27" spans="1:21" ht="24.95" customHeight="1" x14ac:dyDescent="0.3">
      <c r="A27" s="136" t="s">
        <v>1002</v>
      </c>
      <c r="B27" s="137" t="s">
        <v>1003</v>
      </c>
      <c r="C27" s="132">
        <v>3780000</v>
      </c>
      <c r="D27" s="133"/>
      <c r="E27" s="132">
        <v>3780000</v>
      </c>
      <c r="F27" s="134">
        <v>2818156</v>
      </c>
      <c r="G27" s="132">
        <f t="shared" si="0"/>
        <v>961844</v>
      </c>
      <c r="H27" s="25">
        <v>5</v>
      </c>
      <c r="I27" s="26">
        <v>0.45100000000000001</v>
      </c>
      <c r="J27" s="25">
        <v>12</v>
      </c>
      <c r="K27" s="135">
        <f t="shared" si="4"/>
        <v>433792</v>
      </c>
      <c r="L27" s="135">
        <f t="shared" si="1"/>
        <v>3251948</v>
      </c>
      <c r="M27" s="135">
        <f t="shared" si="2"/>
        <v>528052</v>
      </c>
      <c r="N27" s="36" t="s">
        <v>971</v>
      </c>
      <c r="O27" s="3"/>
      <c r="P27" s="3"/>
      <c r="Q27" s="5"/>
      <c r="R27" s="5"/>
      <c r="S27" s="5"/>
      <c r="T27" s="5"/>
      <c r="U27" s="5"/>
    </row>
    <row r="28" spans="1:21" ht="24.95" customHeight="1" x14ac:dyDescent="0.3">
      <c r="A28" s="136" t="s">
        <v>1004</v>
      </c>
      <c r="B28" s="137" t="s">
        <v>1003</v>
      </c>
      <c r="C28" s="132">
        <v>2070000</v>
      </c>
      <c r="D28" s="133"/>
      <c r="E28" s="132">
        <v>2070000</v>
      </c>
      <c r="F28" s="134">
        <v>1543276</v>
      </c>
      <c r="G28" s="132">
        <f t="shared" si="0"/>
        <v>526724</v>
      </c>
      <c r="H28" s="25">
        <v>5</v>
      </c>
      <c r="I28" s="26">
        <v>0.45100000000000001</v>
      </c>
      <c r="J28" s="25">
        <v>12</v>
      </c>
      <c r="K28" s="135">
        <f t="shared" si="4"/>
        <v>237553</v>
      </c>
      <c r="L28" s="135">
        <f t="shared" si="1"/>
        <v>1780829</v>
      </c>
      <c r="M28" s="135">
        <f t="shared" si="2"/>
        <v>289171</v>
      </c>
      <c r="N28" s="36" t="s">
        <v>971</v>
      </c>
      <c r="O28" s="3"/>
      <c r="P28" s="3"/>
      <c r="Q28" s="5"/>
      <c r="R28" s="5"/>
      <c r="S28" s="5"/>
      <c r="T28" s="5"/>
      <c r="U28" s="5"/>
    </row>
    <row r="29" spans="1:21" s="40" customFormat="1" ht="24.95" customHeight="1" x14ac:dyDescent="0.3">
      <c r="A29" s="136" t="s">
        <v>1005</v>
      </c>
      <c r="B29" s="137" t="s">
        <v>1006</v>
      </c>
      <c r="C29" s="132">
        <v>368000</v>
      </c>
      <c r="D29" s="133"/>
      <c r="E29" s="132">
        <v>368000</v>
      </c>
      <c r="F29" s="134">
        <v>274360</v>
      </c>
      <c r="G29" s="132">
        <f t="shared" si="0"/>
        <v>93640</v>
      </c>
      <c r="H29" s="25">
        <v>5</v>
      </c>
      <c r="I29" s="26">
        <v>0.45100000000000001</v>
      </c>
      <c r="J29" s="25">
        <v>12</v>
      </c>
      <c r="K29" s="135">
        <f t="shared" si="4"/>
        <v>42232</v>
      </c>
      <c r="L29" s="135">
        <f t="shared" si="1"/>
        <v>316592</v>
      </c>
      <c r="M29" s="135">
        <f t="shared" si="2"/>
        <v>51408</v>
      </c>
      <c r="N29" s="36" t="s">
        <v>971</v>
      </c>
      <c r="O29" s="37"/>
      <c r="P29" s="37"/>
    </row>
    <row r="30" spans="1:21" ht="24.95" customHeight="1" x14ac:dyDescent="0.3">
      <c r="A30" s="136" t="s">
        <v>1007</v>
      </c>
      <c r="B30" s="137" t="s">
        <v>1008</v>
      </c>
      <c r="C30" s="132">
        <v>1438000</v>
      </c>
      <c r="D30" s="133"/>
      <c r="E30" s="132">
        <v>1438000</v>
      </c>
      <c r="F30" s="134">
        <v>1054336</v>
      </c>
      <c r="G30" s="132">
        <f t="shared" si="0"/>
        <v>383664</v>
      </c>
      <c r="H30" s="25">
        <v>5</v>
      </c>
      <c r="I30" s="26">
        <v>0.45100000000000001</v>
      </c>
      <c r="J30" s="25">
        <v>12</v>
      </c>
      <c r="K30" s="135">
        <f t="shared" si="4"/>
        <v>173032</v>
      </c>
      <c r="L30" s="135">
        <f t="shared" si="1"/>
        <v>1227368</v>
      </c>
      <c r="M30" s="135">
        <f t="shared" si="2"/>
        <v>210632</v>
      </c>
      <c r="N30" s="36" t="s">
        <v>971</v>
      </c>
      <c r="O30" s="3"/>
      <c r="P30" s="3"/>
      <c r="Q30" s="5"/>
      <c r="R30" s="5"/>
      <c r="S30" s="5"/>
      <c r="T30" s="5"/>
      <c r="U30" s="5"/>
    </row>
    <row r="31" spans="1:21" ht="24.95" customHeight="1" x14ac:dyDescent="0.3">
      <c r="A31" s="136" t="s">
        <v>998</v>
      </c>
      <c r="B31" s="137" t="s">
        <v>1009</v>
      </c>
      <c r="C31" s="132">
        <v>3100000</v>
      </c>
      <c r="D31" s="133"/>
      <c r="E31" s="132">
        <v>3100000</v>
      </c>
      <c r="F31" s="134">
        <v>2234631</v>
      </c>
      <c r="G31" s="132">
        <f t="shared" si="0"/>
        <v>865369</v>
      </c>
      <c r="H31" s="25">
        <v>5</v>
      </c>
      <c r="I31" s="26">
        <v>0.45100000000000001</v>
      </c>
      <c r="J31" s="25">
        <v>12</v>
      </c>
      <c r="K31" s="135">
        <f t="shared" si="4"/>
        <v>390281</v>
      </c>
      <c r="L31" s="135">
        <f t="shared" si="1"/>
        <v>2624912</v>
      </c>
      <c r="M31" s="135">
        <f t="shared" si="2"/>
        <v>475088</v>
      </c>
      <c r="N31" s="36" t="s">
        <v>971</v>
      </c>
      <c r="O31" s="3"/>
      <c r="P31" s="3"/>
      <c r="Q31" s="5"/>
      <c r="R31" s="5"/>
      <c r="S31" s="5"/>
      <c r="T31" s="5"/>
      <c r="U31" s="5"/>
    </row>
    <row r="32" spans="1:21" ht="24.95" customHeight="1" x14ac:dyDescent="0.3">
      <c r="A32" s="136" t="s">
        <v>1010</v>
      </c>
      <c r="B32" s="137" t="s">
        <v>1009</v>
      </c>
      <c r="C32" s="132">
        <v>988000</v>
      </c>
      <c r="D32" s="133"/>
      <c r="E32" s="132">
        <v>988000</v>
      </c>
      <c r="F32" s="134">
        <v>712198</v>
      </c>
      <c r="G32" s="132">
        <f t="shared" si="0"/>
        <v>275802</v>
      </c>
      <c r="H32" s="25">
        <v>5</v>
      </c>
      <c r="I32" s="26">
        <v>0.45100000000000001</v>
      </c>
      <c r="J32" s="25">
        <v>12</v>
      </c>
      <c r="K32" s="135">
        <f t="shared" si="4"/>
        <v>124387</v>
      </c>
      <c r="L32" s="135">
        <f t="shared" si="1"/>
        <v>836585</v>
      </c>
      <c r="M32" s="135">
        <f t="shared" si="2"/>
        <v>151415</v>
      </c>
      <c r="N32" s="36" t="s">
        <v>971</v>
      </c>
      <c r="O32" s="3"/>
      <c r="P32" s="3"/>
      <c r="Q32" s="5"/>
      <c r="R32" s="5"/>
      <c r="S32" s="5"/>
      <c r="T32" s="5"/>
      <c r="U32" s="5"/>
    </row>
    <row r="33" spans="1:16" s="5" customFormat="1" ht="24.95" customHeight="1" x14ac:dyDescent="0.3">
      <c r="A33" s="136" t="s">
        <v>1011</v>
      </c>
      <c r="B33" s="137" t="s">
        <v>1012</v>
      </c>
      <c r="C33" s="132">
        <v>5280000</v>
      </c>
      <c r="D33" s="133"/>
      <c r="E33" s="132">
        <v>5280000</v>
      </c>
      <c r="F33" s="134">
        <v>3806080</v>
      </c>
      <c r="G33" s="132">
        <f t="shared" si="0"/>
        <v>1473920</v>
      </c>
      <c r="H33" s="25">
        <v>5</v>
      </c>
      <c r="I33" s="26">
        <v>0.45100000000000001</v>
      </c>
      <c r="J33" s="25">
        <v>12</v>
      </c>
      <c r="K33" s="135">
        <f t="shared" si="4"/>
        <v>664738</v>
      </c>
      <c r="L33" s="135">
        <f t="shared" si="1"/>
        <v>4470818</v>
      </c>
      <c r="M33" s="135">
        <f t="shared" si="2"/>
        <v>809182</v>
      </c>
      <c r="N33" s="36" t="s">
        <v>971</v>
      </c>
      <c r="O33" s="3"/>
      <c r="P33" s="3"/>
    </row>
    <row r="34" spans="1:16" s="5" customFormat="1" ht="24.95" customHeight="1" x14ac:dyDescent="0.3">
      <c r="A34" s="136" t="s">
        <v>1013</v>
      </c>
      <c r="B34" s="137" t="s">
        <v>806</v>
      </c>
      <c r="C34" s="132">
        <v>3085000</v>
      </c>
      <c r="D34" s="133"/>
      <c r="E34" s="132">
        <v>3085000</v>
      </c>
      <c r="F34" s="134">
        <v>2185725</v>
      </c>
      <c r="G34" s="132">
        <f t="shared" si="0"/>
        <v>899275</v>
      </c>
      <c r="H34" s="25">
        <v>5</v>
      </c>
      <c r="I34" s="26">
        <v>0.45100000000000001</v>
      </c>
      <c r="J34" s="25">
        <v>12</v>
      </c>
      <c r="K34" s="135">
        <f t="shared" si="4"/>
        <v>405573</v>
      </c>
      <c r="L34" s="135">
        <f t="shared" si="1"/>
        <v>2591298</v>
      </c>
      <c r="M34" s="135">
        <f t="shared" si="2"/>
        <v>493702</v>
      </c>
      <c r="N34" s="36" t="s">
        <v>971</v>
      </c>
      <c r="O34" s="3"/>
      <c r="P34" s="3"/>
    </row>
    <row r="35" spans="1:16" s="40" customFormat="1" ht="24.95" customHeight="1" x14ac:dyDescent="0.3">
      <c r="A35" s="136" t="s">
        <v>1014</v>
      </c>
      <c r="B35" s="137" t="s">
        <v>1015</v>
      </c>
      <c r="C35" s="132">
        <v>1265000</v>
      </c>
      <c r="D35" s="133"/>
      <c r="E35" s="132">
        <v>1265000</v>
      </c>
      <c r="F35" s="134">
        <v>830160</v>
      </c>
      <c r="G35" s="132">
        <f t="shared" si="0"/>
        <v>434840</v>
      </c>
      <c r="H35" s="25">
        <v>5</v>
      </c>
      <c r="I35" s="26">
        <v>0.45100000000000001</v>
      </c>
      <c r="J35" s="25">
        <v>12</v>
      </c>
      <c r="K35" s="135">
        <f t="shared" si="4"/>
        <v>196113</v>
      </c>
      <c r="L35" s="135">
        <f t="shared" si="1"/>
        <v>1026273</v>
      </c>
      <c r="M35" s="135">
        <f t="shared" si="2"/>
        <v>238727</v>
      </c>
      <c r="N35" s="36" t="s">
        <v>971</v>
      </c>
      <c r="O35" s="37"/>
      <c r="P35" s="37"/>
    </row>
    <row r="36" spans="1:16" s="40" customFormat="1" ht="24.95" customHeight="1" x14ac:dyDescent="0.3">
      <c r="A36" s="136" t="s">
        <v>1016</v>
      </c>
      <c r="B36" s="137" t="s">
        <v>1017</v>
      </c>
      <c r="C36" s="132">
        <v>392000</v>
      </c>
      <c r="D36" s="133"/>
      <c r="E36" s="132">
        <v>392000</v>
      </c>
      <c r="F36" s="134">
        <v>257251</v>
      </c>
      <c r="G36" s="132">
        <f t="shared" si="0"/>
        <v>134749</v>
      </c>
      <c r="H36" s="25">
        <v>5</v>
      </c>
      <c r="I36" s="26">
        <v>0.45100000000000001</v>
      </c>
      <c r="J36" s="25">
        <v>12</v>
      </c>
      <c r="K36" s="135">
        <f t="shared" si="4"/>
        <v>60772</v>
      </c>
      <c r="L36" s="135">
        <f t="shared" si="1"/>
        <v>318023</v>
      </c>
      <c r="M36" s="135">
        <f t="shared" si="2"/>
        <v>73977</v>
      </c>
      <c r="N36" s="36" t="s">
        <v>971</v>
      </c>
      <c r="O36" s="37"/>
      <c r="P36" s="37"/>
    </row>
    <row r="37" spans="1:16" s="1" customFormat="1" ht="24.95" customHeight="1" x14ac:dyDescent="0.3">
      <c r="A37" s="136" t="s">
        <v>1018</v>
      </c>
      <c r="B37" s="137" t="s">
        <v>1019</v>
      </c>
      <c r="C37" s="132">
        <v>420000</v>
      </c>
      <c r="D37" s="133"/>
      <c r="E37" s="132">
        <v>420000</v>
      </c>
      <c r="F37" s="134">
        <v>269240</v>
      </c>
      <c r="G37" s="132">
        <f t="shared" si="0"/>
        <v>150760</v>
      </c>
      <c r="H37" s="25">
        <v>5</v>
      </c>
      <c r="I37" s="26">
        <v>0.45100000000000001</v>
      </c>
      <c r="J37" s="25">
        <v>12</v>
      </c>
      <c r="K37" s="135">
        <f t="shared" si="4"/>
        <v>67993</v>
      </c>
      <c r="L37" s="135">
        <f t="shared" si="1"/>
        <v>337233</v>
      </c>
      <c r="M37" s="135">
        <f t="shared" si="2"/>
        <v>82767</v>
      </c>
      <c r="N37" s="36" t="s">
        <v>971</v>
      </c>
      <c r="O37" s="3"/>
      <c r="P37" s="3"/>
    </row>
    <row r="38" spans="1:16" s="1" customFormat="1" ht="24.95" customHeight="1" x14ac:dyDescent="0.3">
      <c r="A38" s="136" t="s">
        <v>1020</v>
      </c>
      <c r="B38" s="137" t="s">
        <v>1021</v>
      </c>
      <c r="C38" s="132">
        <v>772728</v>
      </c>
      <c r="D38" s="133"/>
      <c r="E38" s="132">
        <v>772728</v>
      </c>
      <c r="F38" s="134">
        <v>495356</v>
      </c>
      <c r="G38" s="132">
        <f t="shared" si="0"/>
        <v>277372</v>
      </c>
      <c r="H38" s="25">
        <v>5</v>
      </c>
      <c r="I38" s="26">
        <v>0.45100000000000001</v>
      </c>
      <c r="J38" s="25">
        <v>12</v>
      </c>
      <c r="K38" s="135">
        <f t="shared" si="4"/>
        <v>125095</v>
      </c>
      <c r="L38" s="135">
        <f t="shared" si="1"/>
        <v>620451</v>
      </c>
      <c r="M38" s="135">
        <f t="shared" si="2"/>
        <v>152277</v>
      </c>
      <c r="N38" s="36" t="s">
        <v>971</v>
      </c>
      <c r="O38" s="3"/>
      <c r="P38" s="3"/>
    </row>
    <row r="39" spans="1:16" s="1" customFormat="1" ht="24.95" customHeight="1" x14ac:dyDescent="0.3">
      <c r="A39" s="136" t="s">
        <v>1022</v>
      </c>
      <c r="B39" s="137" t="s">
        <v>1021</v>
      </c>
      <c r="C39" s="132">
        <v>1500000</v>
      </c>
      <c r="D39" s="133"/>
      <c r="E39" s="132">
        <v>1500000</v>
      </c>
      <c r="F39" s="134">
        <v>961572</v>
      </c>
      <c r="G39" s="132">
        <f t="shared" si="0"/>
        <v>538428</v>
      </c>
      <c r="H39" s="25">
        <v>5</v>
      </c>
      <c r="I39" s="26">
        <v>0.45100000000000001</v>
      </c>
      <c r="J39" s="25">
        <v>12</v>
      </c>
      <c r="K39" s="135">
        <f t="shared" si="4"/>
        <v>242831</v>
      </c>
      <c r="L39" s="135">
        <f t="shared" si="1"/>
        <v>1204403</v>
      </c>
      <c r="M39" s="135">
        <f t="shared" si="2"/>
        <v>295597</v>
      </c>
      <c r="N39" s="36" t="s">
        <v>971</v>
      </c>
      <c r="O39" s="3"/>
      <c r="P39" s="3"/>
    </row>
    <row r="40" spans="1:16" s="1" customFormat="1" ht="24.95" customHeight="1" x14ac:dyDescent="0.3">
      <c r="A40" s="136" t="s">
        <v>1023</v>
      </c>
      <c r="B40" s="137" t="s">
        <v>851</v>
      </c>
      <c r="C40" s="132">
        <v>1632000</v>
      </c>
      <c r="D40" s="133"/>
      <c r="E40" s="132">
        <v>1632000</v>
      </c>
      <c r="F40" s="134">
        <v>1021375</v>
      </c>
      <c r="G40" s="132">
        <f t="shared" si="0"/>
        <v>610625</v>
      </c>
      <c r="H40" s="25">
        <v>5</v>
      </c>
      <c r="I40" s="26">
        <v>0.45100000000000001</v>
      </c>
      <c r="J40" s="25">
        <v>12</v>
      </c>
      <c r="K40" s="135">
        <f t="shared" si="4"/>
        <v>275392</v>
      </c>
      <c r="L40" s="135">
        <f t="shared" si="1"/>
        <v>1296767</v>
      </c>
      <c r="M40" s="135">
        <f t="shared" si="2"/>
        <v>335233</v>
      </c>
      <c r="N40" s="36" t="s">
        <v>971</v>
      </c>
      <c r="O40" s="3"/>
      <c r="P40" s="3"/>
    </row>
    <row r="41" spans="1:16" s="1" customFormat="1" ht="24.95" customHeight="1" x14ac:dyDescent="0.3">
      <c r="A41" s="136" t="s">
        <v>1024</v>
      </c>
      <c r="B41" s="137" t="s">
        <v>851</v>
      </c>
      <c r="C41" s="132">
        <v>1020000</v>
      </c>
      <c r="D41" s="133"/>
      <c r="E41" s="132">
        <v>1020000</v>
      </c>
      <c r="F41" s="134">
        <v>638359</v>
      </c>
      <c r="G41" s="132">
        <f t="shared" si="0"/>
        <v>381641</v>
      </c>
      <c r="H41" s="25">
        <v>5</v>
      </c>
      <c r="I41" s="26">
        <v>0.45100000000000001</v>
      </c>
      <c r="J41" s="25">
        <v>12</v>
      </c>
      <c r="K41" s="135">
        <f t="shared" si="4"/>
        <v>172120</v>
      </c>
      <c r="L41" s="135">
        <f t="shared" si="1"/>
        <v>810479</v>
      </c>
      <c r="M41" s="135">
        <f t="shared" si="2"/>
        <v>209521</v>
      </c>
      <c r="N41" s="36" t="s">
        <v>971</v>
      </c>
      <c r="O41" s="3"/>
      <c r="P41" s="3"/>
    </row>
    <row r="42" spans="1:16" s="1" customFormat="1" ht="24.95" customHeight="1" x14ac:dyDescent="0.3">
      <c r="A42" s="136" t="s">
        <v>1025</v>
      </c>
      <c r="B42" s="137" t="s">
        <v>851</v>
      </c>
      <c r="C42" s="132">
        <v>1040000</v>
      </c>
      <c r="D42" s="133"/>
      <c r="E42" s="132">
        <v>1040000</v>
      </c>
      <c r="F42" s="134">
        <v>650876</v>
      </c>
      <c r="G42" s="132">
        <f t="shared" si="0"/>
        <v>389124</v>
      </c>
      <c r="H42" s="25">
        <v>5</v>
      </c>
      <c r="I42" s="26">
        <v>0.45100000000000001</v>
      </c>
      <c r="J42" s="25">
        <v>12</v>
      </c>
      <c r="K42" s="135">
        <f t="shared" si="4"/>
        <v>175495</v>
      </c>
      <c r="L42" s="135">
        <f t="shared" si="1"/>
        <v>826371</v>
      </c>
      <c r="M42" s="135">
        <f t="shared" si="2"/>
        <v>213629</v>
      </c>
      <c r="N42" s="36" t="s">
        <v>971</v>
      </c>
      <c r="O42" s="3"/>
      <c r="P42" s="3"/>
    </row>
    <row r="43" spans="1:16" s="1" customFormat="1" ht="24.95" customHeight="1" x14ac:dyDescent="0.3">
      <c r="A43" s="36" t="s">
        <v>1026</v>
      </c>
      <c r="B43" s="138">
        <v>41800</v>
      </c>
      <c r="C43" s="139">
        <v>2816000</v>
      </c>
      <c r="D43" s="133"/>
      <c r="E43" s="132">
        <v>2816000</v>
      </c>
      <c r="F43" s="134">
        <v>1676739</v>
      </c>
      <c r="G43" s="132">
        <f t="shared" si="0"/>
        <v>1139261</v>
      </c>
      <c r="H43" s="25">
        <v>5</v>
      </c>
      <c r="I43" s="26">
        <v>0.45100000000000001</v>
      </c>
      <c r="J43" s="25">
        <v>12</v>
      </c>
      <c r="K43" s="135">
        <f t="shared" si="4"/>
        <v>513807</v>
      </c>
      <c r="L43" s="135">
        <f t="shared" si="1"/>
        <v>2190546</v>
      </c>
      <c r="M43" s="135">
        <f t="shared" si="2"/>
        <v>625454</v>
      </c>
      <c r="N43" s="36" t="s">
        <v>971</v>
      </c>
      <c r="O43" s="3"/>
      <c r="P43" s="3"/>
    </row>
    <row r="44" spans="1:16" s="1" customFormat="1" ht="24.95" customHeight="1" x14ac:dyDescent="0.3">
      <c r="A44" s="36" t="s">
        <v>1027</v>
      </c>
      <c r="B44" s="138">
        <v>41820</v>
      </c>
      <c r="C44" s="139">
        <v>1039500</v>
      </c>
      <c r="D44" s="133"/>
      <c r="E44" s="132">
        <v>1039500</v>
      </c>
      <c r="F44" s="134">
        <v>618952</v>
      </c>
      <c r="G44" s="132">
        <f t="shared" si="0"/>
        <v>420548</v>
      </c>
      <c r="H44" s="25">
        <v>5</v>
      </c>
      <c r="I44" s="26">
        <v>0.45100000000000001</v>
      </c>
      <c r="J44" s="25">
        <v>12</v>
      </c>
      <c r="K44" s="135">
        <f t="shared" si="4"/>
        <v>189667</v>
      </c>
      <c r="L44" s="135">
        <f t="shared" si="1"/>
        <v>808619</v>
      </c>
      <c r="M44" s="135">
        <f t="shared" si="2"/>
        <v>230881</v>
      </c>
      <c r="N44" s="36" t="s">
        <v>971</v>
      </c>
      <c r="O44" s="3"/>
      <c r="P44" s="3"/>
    </row>
    <row r="45" spans="1:16" s="1" customFormat="1" ht="24.95" customHeight="1" x14ac:dyDescent="0.3">
      <c r="A45" s="36" t="s">
        <v>1028</v>
      </c>
      <c r="B45" s="138">
        <v>41982</v>
      </c>
      <c r="C45" s="139">
        <v>6595420</v>
      </c>
      <c r="D45" s="133"/>
      <c r="E45" s="132">
        <v>6595420</v>
      </c>
      <c r="F45" s="134">
        <v>3110619</v>
      </c>
      <c r="G45" s="132">
        <f t="shared" si="0"/>
        <v>3484801</v>
      </c>
      <c r="H45" s="25">
        <v>5</v>
      </c>
      <c r="I45" s="26">
        <v>0.45100000000000001</v>
      </c>
      <c r="J45" s="25">
        <v>12</v>
      </c>
      <c r="K45" s="135">
        <f t="shared" si="4"/>
        <v>1571645</v>
      </c>
      <c r="L45" s="135">
        <f t="shared" si="1"/>
        <v>4682264</v>
      </c>
      <c r="M45" s="135">
        <f t="shared" si="2"/>
        <v>1913156</v>
      </c>
      <c r="N45" s="36" t="s">
        <v>971</v>
      </c>
      <c r="O45" s="3"/>
      <c r="P45" s="3"/>
    </row>
    <row r="46" spans="1:16" s="1" customFormat="1" ht="24.95" customHeight="1" x14ac:dyDescent="0.3">
      <c r="A46" s="36" t="s">
        <v>1029</v>
      </c>
      <c r="B46" s="138">
        <v>42118</v>
      </c>
      <c r="C46" s="139">
        <v>994060</v>
      </c>
      <c r="D46" s="139"/>
      <c r="E46" s="132">
        <f>C46+D46</f>
        <v>994060</v>
      </c>
      <c r="F46" s="134">
        <v>336241</v>
      </c>
      <c r="G46" s="132">
        <f t="shared" si="0"/>
        <v>657819</v>
      </c>
      <c r="H46" s="25">
        <v>5</v>
      </c>
      <c r="I46" s="26">
        <v>0.45100000000000001</v>
      </c>
      <c r="J46" s="25">
        <v>12</v>
      </c>
      <c r="K46" s="135">
        <f t="shared" si="4"/>
        <v>296676</v>
      </c>
      <c r="L46" s="135">
        <f t="shared" si="1"/>
        <v>632917</v>
      </c>
      <c r="M46" s="135">
        <f t="shared" si="2"/>
        <v>361143</v>
      </c>
      <c r="N46" s="36" t="s">
        <v>971</v>
      </c>
      <c r="O46" s="3"/>
      <c r="P46" s="3"/>
    </row>
    <row r="47" spans="1:16" s="1" customFormat="1" ht="24.95" customHeight="1" x14ac:dyDescent="0.3">
      <c r="A47" s="36" t="s">
        <v>1030</v>
      </c>
      <c r="B47" s="138">
        <v>42118</v>
      </c>
      <c r="C47" s="139">
        <v>241030</v>
      </c>
      <c r="D47" s="139"/>
      <c r="E47" s="132">
        <f>C47+D47</f>
        <v>241030</v>
      </c>
      <c r="F47" s="134">
        <v>81528</v>
      </c>
      <c r="G47" s="132">
        <f t="shared" si="0"/>
        <v>159502</v>
      </c>
      <c r="H47" s="25">
        <v>5</v>
      </c>
      <c r="I47" s="26">
        <v>0.45100000000000001</v>
      </c>
      <c r="J47" s="25">
        <v>12</v>
      </c>
      <c r="K47" s="135">
        <f t="shared" si="4"/>
        <v>71935</v>
      </c>
      <c r="L47" s="135">
        <f t="shared" si="1"/>
        <v>153463</v>
      </c>
      <c r="M47" s="135">
        <f t="shared" si="2"/>
        <v>87567</v>
      </c>
      <c r="N47" s="36" t="s">
        <v>971</v>
      </c>
      <c r="O47" s="3"/>
      <c r="P47" s="3"/>
    </row>
    <row r="48" spans="1:16" s="1" customFormat="1" ht="24.95" customHeight="1" x14ac:dyDescent="0.3">
      <c r="A48" s="36" t="s">
        <v>1031</v>
      </c>
      <c r="B48" s="138">
        <v>42142</v>
      </c>
      <c r="C48" s="139">
        <v>16989430</v>
      </c>
      <c r="D48" s="139"/>
      <c r="E48" s="132">
        <f>C48+D48</f>
        <v>16989430</v>
      </c>
      <c r="F48" s="134">
        <v>5108155</v>
      </c>
      <c r="G48" s="132">
        <f t="shared" si="0"/>
        <v>11881275</v>
      </c>
      <c r="H48" s="25">
        <v>5</v>
      </c>
      <c r="I48" s="26">
        <v>0.45100000000000001</v>
      </c>
      <c r="J48" s="25">
        <v>12</v>
      </c>
      <c r="K48" s="135">
        <f t="shared" si="4"/>
        <v>5358455</v>
      </c>
      <c r="L48" s="135">
        <f t="shared" si="1"/>
        <v>10466610</v>
      </c>
      <c r="M48" s="135">
        <f t="shared" si="2"/>
        <v>6522820</v>
      </c>
      <c r="N48" s="36" t="s">
        <v>971</v>
      </c>
      <c r="O48" s="3"/>
      <c r="P48" s="3"/>
    </row>
    <row r="49" spans="1:16" s="1" customFormat="1" ht="24.95" customHeight="1" x14ac:dyDescent="0.3">
      <c r="A49" s="36" t="s">
        <v>1032</v>
      </c>
      <c r="B49" s="138">
        <v>42271</v>
      </c>
      <c r="C49" s="139">
        <v>1172290</v>
      </c>
      <c r="D49" s="139"/>
      <c r="E49" s="132">
        <f>C49+D49</f>
        <v>1172290</v>
      </c>
      <c r="F49" s="134">
        <v>176234</v>
      </c>
      <c r="G49" s="132">
        <f t="shared" si="0"/>
        <v>996056</v>
      </c>
      <c r="H49" s="25">
        <v>5</v>
      </c>
      <c r="I49" s="26">
        <v>0.45100000000000001</v>
      </c>
      <c r="J49" s="25">
        <v>12</v>
      </c>
      <c r="K49" s="135">
        <f t="shared" si="4"/>
        <v>449221</v>
      </c>
      <c r="L49" s="135">
        <f t="shared" si="1"/>
        <v>625455</v>
      </c>
      <c r="M49" s="135">
        <f t="shared" si="2"/>
        <v>546835</v>
      </c>
      <c r="N49" s="36" t="s">
        <v>971</v>
      </c>
      <c r="O49" s="3"/>
      <c r="P49" s="3"/>
    </row>
    <row r="50" spans="1:16" s="1" customFormat="1" ht="24.95" customHeight="1" x14ac:dyDescent="0.3">
      <c r="A50" s="36" t="s">
        <v>1033</v>
      </c>
      <c r="B50" s="138">
        <v>42297</v>
      </c>
      <c r="C50" s="139">
        <v>715000</v>
      </c>
      <c r="D50" s="139"/>
      <c r="E50" s="132">
        <f>C50+D50</f>
        <v>715000</v>
      </c>
      <c r="F50" s="134">
        <v>80616</v>
      </c>
      <c r="G50" s="132">
        <f t="shared" si="0"/>
        <v>634384</v>
      </c>
      <c r="H50" s="25">
        <v>5</v>
      </c>
      <c r="I50" s="26">
        <v>0.45100000000000001</v>
      </c>
      <c r="J50" s="25">
        <v>12</v>
      </c>
      <c r="K50" s="135">
        <f t="shared" si="4"/>
        <v>286107</v>
      </c>
      <c r="L50" s="135">
        <f t="shared" si="1"/>
        <v>366723</v>
      </c>
      <c r="M50" s="135">
        <f t="shared" si="2"/>
        <v>348277</v>
      </c>
      <c r="N50" s="36" t="s">
        <v>971</v>
      </c>
      <c r="O50" s="3"/>
      <c r="P50" s="3"/>
    </row>
    <row r="51" spans="1:16" s="1" customFormat="1" ht="24.95" customHeight="1" x14ac:dyDescent="0.3">
      <c r="A51" s="36" t="s">
        <v>1034</v>
      </c>
      <c r="B51" s="138">
        <v>42411</v>
      </c>
      <c r="C51" s="139"/>
      <c r="D51" s="139">
        <v>15212170</v>
      </c>
      <c r="E51" s="132">
        <f t="shared" ref="E51:E54" si="5">C51+D51</f>
        <v>15212170</v>
      </c>
      <c r="F51" s="134">
        <v>0</v>
      </c>
      <c r="G51" s="132">
        <f t="shared" si="0"/>
        <v>15212170</v>
      </c>
      <c r="H51" s="25">
        <v>5</v>
      </c>
      <c r="I51" s="26">
        <v>0.45100000000000001</v>
      </c>
      <c r="J51" s="25">
        <v>11</v>
      </c>
      <c r="K51" s="135">
        <f t="shared" si="4"/>
        <v>6288965</v>
      </c>
      <c r="L51" s="135">
        <f t="shared" si="1"/>
        <v>6288965</v>
      </c>
      <c r="M51" s="135">
        <f t="shared" si="2"/>
        <v>8923205</v>
      </c>
      <c r="N51" s="36" t="s">
        <v>1035</v>
      </c>
      <c r="O51" s="3"/>
      <c r="P51" s="3"/>
    </row>
    <row r="52" spans="1:16" s="1" customFormat="1" ht="24.95" customHeight="1" x14ac:dyDescent="0.3">
      <c r="A52" s="36" t="s">
        <v>1036</v>
      </c>
      <c r="B52" s="138">
        <v>42411</v>
      </c>
      <c r="C52" s="139"/>
      <c r="D52" s="139">
        <v>251080</v>
      </c>
      <c r="E52" s="132">
        <f t="shared" si="5"/>
        <v>251080</v>
      </c>
      <c r="F52" s="134">
        <v>0</v>
      </c>
      <c r="G52" s="132">
        <f t="shared" si="0"/>
        <v>251080</v>
      </c>
      <c r="H52" s="25">
        <v>5</v>
      </c>
      <c r="I52" s="26">
        <v>0.45100000000000001</v>
      </c>
      <c r="J52" s="25">
        <v>11</v>
      </c>
      <c r="K52" s="135">
        <f t="shared" si="4"/>
        <v>103801</v>
      </c>
      <c r="L52" s="135">
        <f t="shared" si="1"/>
        <v>103801</v>
      </c>
      <c r="M52" s="135">
        <f t="shared" si="2"/>
        <v>147279</v>
      </c>
      <c r="N52" s="36" t="s">
        <v>1035</v>
      </c>
      <c r="O52" s="3"/>
      <c r="P52" s="3"/>
    </row>
    <row r="53" spans="1:16" s="1" customFormat="1" ht="24.95" customHeight="1" x14ac:dyDescent="0.3">
      <c r="A53" s="36" t="s">
        <v>1037</v>
      </c>
      <c r="B53" s="138">
        <v>42711</v>
      </c>
      <c r="C53" s="139"/>
      <c r="D53" s="139">
        <v>1936480</v>
      </c>
      <c r="E53" s="132">
        <f t="shared" si="5"/>
        <v>1936480</v>
      </c>
      <c r="F53" s="134">
        <v>0</v>
      </c>
      <c r="G53" s="132">
        <f t="shared" si="0"/>
        <v>1936480</v>
      </c>
      <c r="H53" s="25">
        <v>5</v>
      </c>
      <c r="I53" s="26">
        <v>0.45100000000000001</v>
      </c>
      <c r="J53" s="25">
        <v>1</v>
      </c>
      <c r="K53" s="135">
        <f t="shared" si="4"/>
        <v>72779</v>
      </c>
      <c r="L53" s="135">
        <f t="shared" si="1"/>
        <v>72779</v>
      </c>
      <c r="M53" s="135">
        <f t="shared" si="2"/>
        <v>1863701</v>
      </c>
      <c r="N53" s="36" t="s">
        <v>1035</v>
      </c>
      <c r="O53" s="3"/>
      <c r="P53" s="3"/>
    </row>
    <row r="54" spans="1:16" s="1" customFormat="1" ht="24.95" customHeight="1" x14ac:dyDescent="0.3">
      <c r="A54" s="36" t="s">
        <v>1038</v>
      </c>
      <c r="B54" s="138">
        <v>42711</v>
      </c>
      <c r="C54" s="139"/>
      <c r="D54" s="139">
        <v>480000</v>
      </c>
      <c r="E54" s="132">
        <f t="shared" si="5"/>
        <v>480000</v>
      </c>
      <c r="F54" s="134">
        <v>0</v>
      </c>
      <c r="G54" s="132">
        <f t="shared" si="0"/>
        <v>480000</v>
      </c>
      <c r="H54" s="25">
        <v>5</v>
      </c>
      <c r="I54" s="26">
        <v>0.45100000000000001</v>
      </c>
      <c r="J54" s="25">
        <v>1</v>
      </c>
      <c r="K54" s="135">
        <f t="shared" si="4"/>
        <v>18040</v>
      </c>
      <c r="L54" s="135">
        <f t="shared" si="1"/>
        <v>18040</v>
      </c>
      <c r="M54" s="135">
        <f t="shared" si="2"/>
        <v>461960</v>
      </c>
      <c r="N54" s="36" t="s">
        <v>1035</v>
      </c>
      <c r="O54" s="3"/>
      <c r="P54" s="3"/>
    </row>
    <row r="55" spans="1:16" s="1" customFormat="1" ht="24.95" customHeight="1" x14ac:dyDescent="0.3">
      <c r="A55" s="36"/>
      <c r="B55" s="138"/>
      <c r="C55" s="139"/>
      <c r="D55" s="139"/>
      <c r="E55" s="132"/>
      <c r="F55" s="134"/>
      <c r="G55" s="132"/>
      <c r="H55" s="25"/>
      <c r="I55" s="26"/>
      <c r="J55" s="25"/>
      <c r="K55" s="135"/>
      <c r="L55" s="135"/>
      <c r="M55" s="135"/>
      <c r="N55" s="36"/>
      <c r="O55" s="3"/>
      <c r="P55" s="3"/>
    </row>
    <row r="56" spans="1:16" s="1" customFormat="1" ht="24.95" customHeight="1" x14ac:dyDescent="0.3">
      <c r="A56" s="67" t="s">
        <v>1039</v>
      </c>
      <c r="B56" s="67"/>
      <c r="C56" s="140">
        <f>SUM(C6:C55)</f>
        <v>127869968</v>
      </c>
      <c r="D56" s="140">
        <f>SUM(D6:D55)</f>
        <v>17879730</v>
      </c>
      <c r="E56" s="140">
        <f>SUM(E6:E55)</f>
        <v>145749698</v>
      </c>
      <c r="F56" s="140">
        <f>SUM(F6:F55)</f>
        <v>87834070</v>
      </c>
      <c r="G56" s="140">
        <f>SUM(G6:G55)</f>
        <v>57915628</v>
      </c>
      <c r="H56" s="141"/>
      <c r="I56" s="142"/>
      <c r="J56" s="141"/>
      <c r="K56" s="140">
        <f>SUM(K6:K55)</f>
        <v>25556830</v>
      </c>
      <c r="L56" s="140">
        <f>SUM(L6:L55)</f>
        <v>113390900</v>
      </c>
      <c r="M56" s="140">
        <f>SUM(M6:M55)</f>
        <v>32358798</v>
      </c>
      <c r="N56" s="143"/>
      <c r="O56" s="3"/>
      <c r="P56" s="3"/>
    </row>
    <row r="57" spans="1:16" s="1" customFormat="1" ht="24.95" customHeight="1" x14ac:dyDescent="0.3">
      <c r="A57" s="30" t="s">
        <v>1040</v>
      </c>
      <c r="B57" s="106" t="s">
        <v>1041</v>
      </c>
      <c r="C57" s="132">
        <v>4000000</v>
      </c>
      <c r="D57" s="133"/>
      <c r="E57" s="132">
        <v>4000000</v>
      </c>
      <c r="F57" s="134">
        <v>3179739</v>
      </c>
      <c r="G57" s="132">
        <f t="shared" ref="G57:G87" si="6">E57-F57</f>
        <v>820261</v>
      </c>
      <c r="H57" s="25">
        <v>5</v>
      </c>
      <c r="I57" s="26">
        <v>0.45100000000000001</v>
      </c>
      <c r="J57" s="25">
        <v>12</v>
      </c>
      <c r="K57" s="135">
        <f t="shared" ref="K57:K87" si="7">ROUND(G57*I57*J57/12,0)</f>
        <v>369938</v>
      </c>
      <c r="L57" s="135">
        <f t="shared" ref="L57:L87" si="8">F57+K57</f>
        <v>3549677</v>
      </c>
      <c r="M57" s="135">
        <f t="shared" ref="M57:M87" si="9">E57-L57</f>
        <v>450323</v>
      </c>
      <c r="N57" s="30" t="s">
        <v>1042</v>
      </c>
      <c r="O57" s="3"/>
      <c r="P57" s="3"/>
    </row>
    <row r="58" spans="1:16" s="1" customFormat="1" ht="24.95" customHeight="1" x14ac:dyDescent="0.3">
      <c r="A58" s="30" t="s">
        <v>1043</v>
      </c>
      <c r="B58" s="106" t="s">
        <v>1044</v>
      </c>
      <c r="C58" s="132">
        <v>2700000</v>
      </c>
      <c r="D58" s="133"/>
      <c r="E58" s="132">
        <v>2700000</v>
      </c>
      <c r="F58" s="134">
        <v>2079646</v>
      </c>
      <c r="G58" s="132">
        <f t="shared" si="6"/>
        <v>620354</v>
      </c>
      <c r="H58" s="25">
        <v>5</v>
      </c>
      <c r="I58" s="26">
        <v>0.45100000000000001</v>
      </c>
      <c r="J58" s="25">
        <v>12</v>
      </c>
      <c r="K58" s="135">
        <f t="shared" si="7"/>
        <v>279780</v>
      </c>
      <c r="L58" s="135">
        <f t="shared" si="8"/>
        <v>2359426</v>
      </c>
      <c r="M58" s="135">
        <f t="shared" si="9"/>
        <v>340574</v>
      </c>
      <c r="N58" s="30" t="s">
        <v>1042</v>
      </c>
      <c r="O58" s="3"/>
      <c r="P58" s="3"/>
    </row>
    <row r="59" spans="1:16" s="1" customFormat="1" ht="24.95" customHeight="1" x14ac:dyDescent="0.3">
      <c r="A59" s="30" t="s">
        <v>1045</v>
      </c>
      <c r="B59" s="106" t="s">
        <v>1046</v>
      </c>
      <c r="C59" s="132">
        <v>2867272</v>
      </c>
      <c r="D59" s="133"/>
      <c r="E59" s="132">
        <v>2867272</v>
      </c>
      <c r="F59" s="134">
        <v>2173081</v>
      </c>
      <c r="G59" s="132">
        <f t="shared" si="6"/>
        <v>694191</v>
      </c>
      <c r="H59" s="25">
        <v>5</v>
      </c>
      <c r="I59" s="26">
        <v>0.45100000000000001</v>
      </c>
      <c r="J59" s="25">
        <v>12</v>
      </c>
      <c r="K59" s="135">
        <f t="shared" si="7"/>
        <v>313080</v>
      </c>
      <c r="L59" s="135">
        <f t="shared" si="8"/>
        <v>2486161</v>
      </c>
      <c r="M59" s="135">
        <f t="shared" si="9"/>
        <v>381111</v>
      </c>
      <c r="N59" s="30" t="s">
        <v>1042</v>
      </c>
      <c r="O59" s="3"/>
      <c r="P59" s="3"/>
    </row>
    <row r="60" spans="1:16" s="1" customFormat="1" ht="24.95" customHeight="1" x14ac:dyDescent="0.3">
      <c r="A60" s="30" t="s">
        <v>1047</v>
      </c>
      <c r="B60" s="106" t="s">
        <v>1046</v>
      </c>
      <c r="C60" s="132">
        <v>552727</v>
      </c>
      <c r="D60" s="133"/>
      <c r="E60" s="132">
        <v>552727</v>
      </c>
      <c r="F60" s="134">
        <v>418907</v>
      </c>
      <c r="G60" s="132">
        <f t="shared" si="6"/>
        <v>133820</v>
      </c>
      <c r="H60" s="25">
        <v>5</v>
      </c>
      <c r="I60" s="26">
        <v>0.45100000000000001</v>
      </c>
      <c r="J60" s="25">
        <v>12</v>
      </c>
      <c r="K60" s="135">
        <f t="shared" si="7"/>
        <v>60353</v>
      </c>
      <c r="L60" s="135">
        <f t="shared" si="8"/>
        <v>479260</v>
      </c>
      <c r="M60" s="135">
        <f t="shared" si="9"/>
        <v>73467</v>
      </c>
      <c r="N60" s="30" t="s">
        <v>1042</v>
      </c>
      <c r="O60" s="3"/>
      <c r="P60" s="3"/>
    </row>
    <row r="61" spans="1:16" s="1" customFormat="1" ht="24.95" customHeight="1" x14ac:dyDescent="0.3">
      <c r="A61" s="30" t="s">
        <v>1048</v>
      </c>
      <c r="B61" s="106" t="s">
        <v>1046</v>
      </c>
      <c r="C61" s="132">
        <v>241822</v>
      </c>
      <c r="D61" s="133"/>
      <c r="E61" s="132">
        <v>241822</v>
      </c>
      <c r="F61" s="134">
        <v>183274</v>
      </c>
      <c r="G61" s="132">
        <f t="shared" si="6"/>
        <v>58548</v>
      </c>
      <c r="H61" s="25">
        <v>5</v>
      </c>
      <c r="I61" s="26">
        <v>0.45100000000000001</v>
      </c>
      <c r="J61" s="25">
        <v>12</v>
      </c>
      <c r="K61" s="135">
        <f t="shared" si="7"/>
        <v>26405</v>
      </c>
      <c r="L61" s="135">
        <f t="shared" si="8"/>
        <v>209679</v>
      </c>
      <c r="M61" s="135">
        <f t="shared" si="9"/>
        <v>32143</v>
      </c>
      <c r="N61" s="30" t="s">
        <v>1042</v>
      </c>
      <c r="O61" s="3"/>
      <c r="P61" s="3"/>
    </row>
    <row r="62" spans="1:16" s="1" customFormat="1" ht="24.95" customHeight="1" x14ac:dyDescent="0.3">
      <c r="A62" s="30" t="s">
        <v>1049</v>
      </c>
      <c r="B62" s="106" t="s">
        <v>1046</v>
      </c>
      <c r="C62" s="132">
        <v>181818</v>
      </c>
      <c r="D62" s="133"/>
      <c r="E62" s="132">
        <v>181818</v>
      </c>
      <c r="F62" s="134">
        <v>137798</v>
      </c>
      <c r="G62" s="132">
        <f t="shared" si="6"/>
        <v>44020</v>
      </c>
      <c r="H62" s="25">
        <v>5</v>
      </c>
      <c r="I62" s="26">
        <v>0.45100000000000001</v>
      </c>
      <c r="J62" s="25">
        <v>12</v>
      </c>
      <c r="K62" s="135">
        <f t="shared" si="7"/>
        <v>19853</v>
      </c>
      <c r="L62" s="135">
        <f t="shared" si="8"/>
        <v>157651</v>
      </c>
      <c r="M62" s="135">
        <f t="shared" si="9"/>
        <v>24167</v>
      </c>
      <c r="N62" s="30" t="s">
        <v>1042</v>
      </c>
      <c r="O62" s="3"/>
      <c r="P62" s="3"/>
    </row>
    <row r="63" spans="1:16" s="1" customFormat="1" ht="24.95" customHeight="1" x14ac:dyDescent="0.3">
      <c r="A63" s="30" t="s">
        <v>1050</v>
      </c>
      <c r="B63" s="106" t="s">
        <v>1046</v>
      </c>
      <c r="C63" s="132">
        <v>247272</v>
      </c>
      <c r="D63" s="133"/>
      <c r="E63" s="132">
        <v>247272</v>
      </c>
      <c r="F63" s="134">
        <v>187405</v>
      </c>
      <c r="G63" s="132">
        <f t="shared" si="6"/>
        <v>59867</v>
      </c>
      <c r="H63" s="25">
        <v>5</v>
      </c>
      <c r="I63" s="26">
        <v>0.45100000000000001</v>
      </c>
      <c r="J63" s="25">
        <v>12</v>
      </c>
      <c r="K63" s="135">
        <f t="shared" si="7"/>
        <v>27000</v>
      </c>
      <c r="L63" s="135">
        <f t="shared" si="8"/>
        <v>214405</v>
      </c>
      <c r="M63" s="135">
        <f t="shared" si="9"/>
        <v>32867</v>
      </c>
      <c r="N63" s="30" t="s">
        <v>1042</v>
      </c>
      <c r="O63" s="3"/>
      <c r="P63" s="3"/>
    </row>
    <row r="64" spans="1:16" s="1" customFormat="1" ht="24.95" customHeight="1" x14ac:dyDescent="0.3">
      <c r="A64" s="30" t="s">
        <v>1051</v>
      </c>
      <c r="B64" s="106" t="s">
        <v>1046</v>
      </c>
      <c r="C64" s="132">
        <v>918181</v>
      </c>
      <c r="D64" s="133"/>
      <c r="E64" s="132">
        <v>918181</v>
      </c>
      <c r="F64" s="134">
        <v>695882</v>
      </c>
      <c r="G64" s="132">
        <f t="shared" si="6"/>
        <v>222299</v>
      </c>
      <c r="H64" s="25">
        <v>5</v>
      </c>
      <c r="I64" s="26">
        <v>0.45100000000000001</v>
      </c>
      <c r="J64" s="25">
        <v>12</v>
      </c>
      <c r="K64" s="135">
        <f t="shared" si="7"/>
        <v>100257</v>
      </c>
      <c r="L64" s="135">
        <f t="shared" si="8"/>
        <v>796139</v>
      </c>
      <c r="M64" s="135">
        <f t="shared" si="9"/>
        <v>122042</v>
      </c>
      <c r="N64" s="30" t="s">
        <v>1042</v>
      </c>
      <c r="O64" s="3"/>
      <c r="P64" s="3"/>
    </row>
    <row r="65" spans="1:256" s="1" customFormat="1" ht="24.95" customHeight="1" x14ac:dyDescent="0.3">
      <c r="A65" s="30" t="s">
        <v>1052</v>
      </c>
      <c r="B65" s="106" t="s">
        <v>1046</v>
      </c>
      <c r="C65" s="132">
        <v>172727</v>
      </c>
      <c r="D65" s="133"/>
      <c r="E65" s="132">
        <v>172727</v>
      </c>
      <c r="F65" s="134">
        <v>130907</v>
      </c>
      <c r="G65" s="132">
        <f t="shared" si="6"/>
        <v>41820</v>
      </c>
      <c r="H65" s="25">
        <v>5</v>
      </c>
      <c r="I65" s="26">
        <v>0.45100000000000001</v>
      </c>
      <c r="J65" s="25">
        <v>12</v>
      </c>
      <c r="K65" s="135">
        <f t="shared" si="7"/>
        <v>18861</v>
      </c>
      <c r="L65" s="135">
        <f t="shared" si="8"/>
        <v>149768</v>
      </c>
      <c r="M65" s="135">
        <f t="shared" si="9"/>
        <v>22959</v>
      </c>
      <c r="N65" s="30" t="s">
        <v>1042</v>
      </c>
      <c r="O65" s="3"/>
      <c r="P65" s="3"/>
    </row>
    <row r="66" spans="1:256" s="40" customFormat="1" ht="24.95" customHeight="1" x14ac:dyDescent="0.3">
      <c r="A66" s="30" t="s">
        <v>1053</v>
      </c>
      <c r="B66" s="106" t="s">
        <v>1054</v>
      </c>
      <c r="C66" s="132">
        <v>520000</v>
      </c>
      <c r="D66" s="133"/>
      <c r="E66" s="132">
        <v>520000</v>
      </c>
      <c r="F66" s="134">
        <v>394103</v>
      </c>
      <c r="G66" s="132">
        <f t="shared" si="6"/>
        <v>125897</v>
      </c>
      <c r="H66" s="25">
        <v>5</v>
      </c>
      <c r="I66" s="26">
        <v>0.45100000000000001</v>
      </c>
      <c r="J66" s="25">
        <v>12</v>
      </c>
      <c r="K66" s="135">
        <f t="shared" si="7"/>
        <v>56780</v>
      </c>
      <c r="L66" s="135">
        <f t="shared" si="8"/>
        <v>450883</v>
      </c>
      <c r="M66" s="135">
        <f t="shared" si="9"/>
        <v>69117</v>
      </c>
      <c r="N66" s="30" t="s">
        <v>1042</v>
      </c>
      <c r="O66" s="37"/>
      <c r="P66" s="37"/>
    </row>
    <row r="67" spans="1:256" s="40" customFormat="1" ht="24.95" customHeight="1" x14ac:dyDescent="0.3">
      <c r="A67" s="30" t="s">
        <v>1055</v>
      </c>
      <c r="B67" s="106" t="s">
        <v>1056</v>
      </c>
      <c r="C67" s="132">
        <v>440000</v>
      </c>
      <c r="D67" s="133"/>
      <c r="E67" s="132">
        <v>440000</v>
      </c>
      <c r="F67" s="134">
        <v>311740</v>
      </c>
      <c r="G67" s="132">
        <f t="shared" si="6"/>
        <v>128260</v>
      </c>
      <c r="H67" s="25">
        <v>5</v>
      </c>
      <c r="I67" s="26">
        <v>0.45100000000000001</v>
      </c>
      <c r="J67" s="25">
        <v>12</v>
      </c>
      <c r="K67" s="135">
        <f t="shared" si="7"/>
        <v>57845</v>
      </c>
      <c r="L67" s="135">
        <f t="shared" si="8"/>
        <v>369585</v>
      </c>
      <c r="M67" s="135">
        <f t="shared" si="9"/>
        <v>70415</v>
      </c>
      <c r="N67" s="30" t="s">
        <v>1042</v>
      </c>
      <c r="O67" s="37"/>
      <c r="P67" s="37"/>
    </row>
    <row r="68" spans="1:256" s="9" customFormat="1" ht="24.95" customHeight="1" x14ac:dyDescent="0.3">
      <c r="A68" s="30" t="s">
        <v>632</v>
      </c>
      <c r="B68" s="106" t="s">
        <v>832</v>
      </c>
      <c r="C68" s="132">
        <v>2700000</v>
      </c>
      <c r="D68" s="133"/>
      <c r="E68" s="132">
        <v>2700000</v>
      </c>
      <c r="F68" s="134">
        <v>1846274</v>
      </c>
      <c r="G68" s="132">
        <f t="shared" si="6"/>
        <v>853726</v>
      </c>
      <c r="H68" s="25">
        <v>5</v>
      </c>
      <c r="I68" s="26">
        <v>0.45100000000000001</v>
      </c>
      <c r="J68" s="25">
        <v>12</v>
      </c>
      <c r="K68" s="135">
        <f t="shared" si="7"/>
        <v>385030</v>
      </c>
      <c r="L68" s="135">
        <f t="shared" si="8"/>
        <v>2231304</v>
      </c>
      <c r="M68" s="135">
        <f t="shared" si="9"/>
        <v>468696</v>
      </c>
      <c r="N68" s="30" t="s">
        <v>1042</v>
      </c>
      <c r="O68" s="3"/>
      <c r="P68" s="3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5"/>
      <c r="AK68" s="5"/>
      <c r="AL68" s="5"/>
      <c r="AM68" s="5"/>
      <c r="AN68" s="5"/>
      <c r="AO68" s="5"/>
      <c r="AP68" s="5"/>
      <c r="AQ68" s="5"/>
      <c r="AR68" s="5"/>
      <c r="AS68" s="5"/>
      <c r="AT68" s="5"/>
      <c r="AU68" s="5"/>
      <c r="AV68" s="5"/>
      <c r="AW68" s="5"/>
      <c r="AX68" s="5"/>
      <c r="AY68" s="5"/>
      <c r="AZ68" s="5"/>
      <c r="BA68" s="5"/>
      <c r="BB68" s="5"/>
      <c r="BC68" s="5"/>
      <c r="BD68" s="5"/>
      <c r="BE68" s="5"/>
      <c r="BF68" s="5"/>
      <c r="BG68" s="5"/>
      <c r="BH68" s="5"/>
      <c r="BI68" s="5"/>
      <c r="BJ68" s="5"/>
      <c r="BK68" s="5"/>
      <c r="BL68" s="5"/>
      <c r="BM68" s="5"/>
      <c r="BN68" s="5"/>
      <c r="BO68" s="5"/>
      <c r="BP68" s="5"/>
      <c r="BQ68" s="5"/>
      <c r="BR68" s="5"/>
      <c r="BS68" s="5"/>
      <c r="BT68" s="5"/>
      <c r="BU68" s="5"/>
      <c r="BV68" s="5"/>
      <c r="BW68" s="5"/>
      <c r="BX68" s="5"/>
      <c r="BY68" s="5"/>
      <c r="BZ68" s="5"/>
      <c r="CA68" s="5"/>
      <c r="CB68" s="5"/>
      <c r="CC68" s="5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5"/>
      <c r="CW68" s="5"/>
      <c r="CX68" s="5"/>
      <c r="CY68" s="5"/>
      <c r="CZ68" s="5"/>
      <c r="DA68" s="5"/>
      <c r="DB68" s="5"/>
      <c r="DC68" s="5"/>
      <c r="DD68" s="5"/>
      <c r="DE68" s="5"/>
      <c r="DF68" s="5"/>
      <c r="DG68" s="5"/>
      <c r="DH68" s="5"/>
      <c r="DI68" s="5"/>
      <c r="DJ68" s="5"/>
      <c r="DK68" s="5"/>
      <c r="DL68" s="5"/>
      <c r="DM68" s="5"/>
      <c r="DN68" s="5"/>
      <c r="DO68" s="5"/>
      <c r="DP68" s="5"/>
      <c r="DQ68" s="5"/>
      <c r="DR68" s="5"/>
      <c r="DS68" s="5"/>
      <c r="DT68" s="5"/>
      <c r="DU68" s="5"/>
      <c r="DV68" s="5"/>
      <c r="DW68" s="5"/>
      <c r="DX68" s="5"/>
      <c r="DY68" s="5"/>
      <c r="DZ68" s="5"/>
      <c r="EA68" s="5"/>
      <c r="EB68" s="5"/>
      <c r="EC68" s="5"/>
      <c r="ED68" s="5"/>
      <c r="EE68" s="5"/>
      <c r="EF68" s="5"/>
      <c r="EG68" s="5"/>
      <c r="EH68" s="5"/>
      <c r="EI68" s="5"/>
      <c r="EJ68" s="5"/>
      <c r="EK68" s="5"/>
      <c r="EL68" s="5"/>
      <c r="EM68" s="5"/>
      <c r="EN68" s="5"/>
      <c r="EO68" s="5"/>
      <c r="EP68" s="5"/>
      <c r="EQ68" s="5"/>
      <c r="ER68" s="5"/>
      <c r="ES68" s="5"/>
      <c r="ET68" s="5"/>
      <c r="EU68" s="5"/>
      <c r="EV68" s="5"/>
      <c r="EW68" s="5"/>
      <c r="EX68" s="5"/>
      <c r="EY68" s="5"/>
      <c r="EZ68" s="5"/>
      <c r="FA68" s="5"/>
      <c r="FB68" s="5"/>
      <c r="FC68" s="5"/>
      <c r="FD68" s="5"/>
      <c r="FE68" s="5"/>
      <c r="FF68" s="5"/>
      <c r="FG68" s="5"/>
      <c r="FH68" s="5"/>
      <c r="FI68" s="5"/>
      <c r="FJ68" s="5"/>
      <c r="FK68" s="5"/>
      <c r="FL68" s="5"/>
      <c r="FM68" s="5"/>
      <c r="FN68" s="5"/>
      <c r="FO68" s="5"/>
      <c r="FP68" s="5"/>
      <c r="FQ68" s="5"/>
      <c r="FR68" s="5"/>
      <c r="FS68" s="5"/>
      <c r="FT68" s="5"/>
      <c r="FU68" s="5"/>
      <c r="FV68" s="5"/>
      <c r="FW68" s="5"/>
      <c r="FX68" s="5"/>
      <c r="FY68" s="5"/>
      <c r="FZ68" s="5"/>
      <c r="GA68" s="5"/>
      <c r="GB68" s="5"/>
      <c r="GC68" s="5"/>
      <c r="GD68" s="5"/>
      <c r="GE68" s="5"/>
      <c r="GF68" s="5"/>
      <c r="GG68" s="5"/>
      <c r="GH68" s="5"/>
      <c r="GI68" s="5"/>
      <c r="GJ68" s="5"/>
      <c r="GK68" s="5"/>
      <c r="GL68" s="5"/>
      <c r="GM68" s="5"/>
      <c r="GN68" s="5"/>
      <c r="GO68" s="5"/>
      <c r="GP68" s="5"/>
      <c r="GQ68" s="5"/>
      <c r="GR68" s="5"/>
      <c r="GS68" s="5"/>
      <c r="GT68" s="5"/>
      <c r="GU68" s="5"/>
      <c r="GV68" s="5"/>
      <c r="GW68" s="5"/>
      <c r="GX68" s="5"/>
      <c r="GY68" s="5"/>
      <c r="GZ68" s="5"/>
      <c r="HA68" s="5"/>
      <c r="HB68" s="5"/>
      <c r="HC68" s="5"/>
      <c r="HD68" s="5"/>
      <c r="HE68" s="5"/>
      <c r="HF68" s="5"/>
      <c r="HG68" s="5"/>
      <c r="HH68" s="5"/>
      <c r="HI68" s="5"/>
      <c r="HJ68" s="5"/>
      <c r="HK68" s="5"/>
      <c r="HL68" s="5"/>
      <c r="HM68" s="5"/>
      <c r="HN68" s="5"/>
      <c r="HO68" s="5"/>
      <c r="HP68" s="5"/>
      <c r="HQ68" s="5"/>
      <c r="HR68" s="5"/>
      <c r="HS68" s="5"/>
      <c r="HT68" s="5"/>
      <c r="HU68" s="5"/>
      <c r="HV68" s="5"/>
      <c r="HW68" s="5"/>
      <c r="HX68" s="5"/>
      <c r="HY68" s="5"/>
      <c r="HZ68" s="5"/>
      <c r="IA68" s="5"/>
      <c r="IB68" s="5"/>
      <c r="IC68" s="5"/>
      <c r="ID68" s="5"/>
      <c r="IE68" s="5"/>
      <c r="IF68" s="5"/>
      <c r="IG68" s="5"/>
      <c r="IH68" s="5"/>
      <c r="II68" s="5"/>
      <c r="IJ68" s="5"/>
      <c r="IK68" s="5"/>
      <c r="IL68" s="5"/>
      <c r="IM68" s="5"/>
      <c r="IN68" s="5"/>
      <c r="IO68" s="5"/>
      <c r="IP68" s="5"/>
      <c r="IQ68" s="5"/>
      <c r="IR68" s="5"/>
      <c r="IS68" s="5"/>
      <c r="IT68" s="5"/>
      <c r="IU68" s="5"/>
      <c r="IV68" s="5"/>
    </row>
    <row r="69" spans="1:256" s="9" customFormat="1" ht="24.95" customHeight="1" x14ac:dyDescent="0.3">
      <c r="A69" s="30" t="s">
        <v>1057</v>
      </c>
      <c r="B69" s="106" t="s">
        <v>832</v>
      </c>
      <c r="C69" s="132">
        <v>550000</v>
      </c>
      <c r="D69" s="133"/>
      <c r="E69" s="132">
        <v>550000</v>
      </c>
      <c r="F69" s="134">
        <v>376092</v>
      </c>
      <c r="G69" s="132">
        <f t="shared" si="6"/>
        <v>173908</v>
      </c>
      <c r="H69" s="25">
        <v>5</v>
      </c>
      <c r="I69" s="26">
        <v>0.45100000000000001</v>
      </c>
      <c r="J69" s="25">
        <v>12</v>
      </c>
      <c r="K69" s="135">
        <f t="shared" si="7"/>
        <v>78433</v>
      </c>
      <c r="L69" s="135">
        <f t="shared" si="8"/>
        <v>454525</v>
      </c>
      <c r="M69" s="135">
        <f t="shared" si="9"/>
        <v>95475</v>
      </c>
      <c r="N69" s="30" t="s">
        <v>1042</v>
      </c>
      <c r="O69" s="3"/>
      <c r="P69" s="3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5"/>
      <c r="AJ69" s="5"/>
      <c r="AK69" s="5"/>
      <c r="AL69" s="5"/>
      <c r="AM69" s="5"/>
      <c r="AN69" s="5"/>
      <c r="AO69" s="5"/>
      <c r="AP69" s="5"/>
      <c r="AQ69" s="5"/>
      <c r="AR69" s="5"/>
      <c r="AS69" s="5"/>
      <c r="AT69" s="5"/>
      <c r="AU69" s="5"/>
      <c r="AV69" s="5"/>
      <c r="AW69" s="5"/>
      <c r="AX69" s="5"/>
      <c r="AY69" s="5"/>
      <c r="AZ69" s="5"/>
      <c r="BA69" s="5"/>
      <c r="BB69" s="5"/>
      <c r="BC69" s="5"/>
      <c r="BD69" s="5"/>
      <c r="BE69" s="5"/>
      <c r="BF69" s="5"/>
      <c r="BG69" s="5"/>
      <c r="BH69" s="5"/>
      <c r="BI69" s="5"/>
      <c r="BJ69" s="5"/>
      <c r="BK69" s="5"/>
      <c r="BL69" s="5"/>
      <c r="BM69" s="5"/>
      <c r="BN69" s="5"/>
      <c r="BO69" s="5"/>
      <c r="BP69" s="5"/>
      <c r="BQ69" s="5"/>
      <c r="BR69" s="5"/>
      <c r="BS69" s="5"/>
      <c r="BT69" s="5"/>
      <c r="BU69" s="5"/>
      <c r="BV69" s="5"/>
      <c r="BW69" s="5"/>
      <c r="BX69" s="5"/>
      <c r="BY69" s="5"/>
      <c r="BZ69" s="5"/>
      <c r="CA69" s="5"/>
      <c r="CB69" s="5"/>
      <c r="CC69" s="5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5"/>
      <c r="CW69" s="5"/>
      <c r="CX69" s="5"/>
      <c r="CY69" s="5"/>
      <c r="CZ69" s="5"/>
      <c r="DA69" s="5"/>
      <c r="DB69" s="5"/>
      <c r="DC69" s="5"/>
      <c r="DD69" s="5"/>
      <c r="DE69" s="5"/>
      <c r="DF69" s="5"/>
      <c r="DG69" s="5"/>
      <c r="DH69" s="5"/>
      <c r="DI69" s="5"/>
      <c r="DJ69" s="5"/>
      <c r="DK69" s="5"/>
      <c r="DL69" s="5"/>
      <c r="DM69" s="5"/>
      <c r="DN69" s="5"/>
      <c r="DO69" s="5"/>
      <c r="DP69" s="5"/>
      <c r="DQ69" s="5"/>
      <c r="DR69" s="5"/>
      <c r="DS69" s="5"/>
      <c r="DT69" s="5"/>
      <c r="DU69" s="5"/>
      <c r="DV69" s="5"/>
      <c r="DW69" s="5"/>
      <c r="DX69" s="5"/>
      <c r="DY69" s="5"/>
      <c r="DZ69" s="5"/>
      <c r="EA69" s="5"/>
      <c r="EB69" s="5"/>
      <c r="EC69" s="5"/>
      <c r="ED69" s="5"/>
      <c r="EE69" s="5"/>
      <c r="EF69" s="5"/>
      <c r="EG69" s="5"/>
      <c r="EH69" s="5"/>
      <c r="EI69" s="5"/>
      <c r="EJ69" s="5"/>
      <c r="EK69" s="5"/>
      <c r="EL69" s="5"/>
      <c r="EM69" s="5"/>
      <c r="EN69" s="5"/>
      <c r="EO69" s="5"/>
      <c r="EP69" s="5"/>
      <c r="EQ69" s="5"/>
      <c r="ER69" s="5"/>
      <c r="ES69" s="5"/>
      <c r="ET69" s="5"/>
      <c r="EU69" s="5"/>
      <c r="EV69" s="5"/>
      <c r="EW69" s="5"/>
      <c r="EX69" s="5"/>
      <c r="EY69" s="5"/>
      <c r="EZ69" s="5"/>
      <c r="FA69" s="5"/>
      <c r="FB69" s="5"/>
      <c r="FC69" s="5"/>
      <c r="FD69" s="5"/>
      <c r="FE69" s="5"/>
      <c r="FF69" s="5"/>
      <c r="FG69" s="5"/>
      <c r="FH69" s="5"/>
      <c r="FI69" s="5"/>
      <c r="FJ69" s="5"/>
      <c r="FK69" s="5"/>
      <c r="FL69" s="5"/>
      <c r="FM69" s="5"/>
      <c r="FN69" s="5"/>
      <c r="FO69" s="5"/>
      <c r="FP69" s="5"/>
      <c r="FQ69" s="5"/>
      <c r="FR69" s="5"/>
      <c r="FS69" s="5"/>
      <c r="FT69" s="5"/>
      <c r="FU69" s="5"/>
      <c r="FV69" s="5"/>
      <c r="FW69" s="5"/>
      <c r="FX69" s="5"/>
      <c r="FY69" s="5"/>
      <c r="FZ69" s="5"/>
      <c r="GA69" s="5"/>
      <c r="GB69" s="5"/>
      <c r="GC69" s="5"/>
      <c r="GD69" s="5"/>
      <c r="GE69" s="5"/>
      <c r="GF69" s="5"/>
      <c r="GG69" s="5"/>
      <c r="GH69" s="5"/>
      <c r="GI69" s="5"/>
      <c r="GJ69" s="5"/>
      <c r="GK69" s="5"/>
      <c r="GL69" s="5"/>
      <c r="GM69" s="5"/>
      <c r="GN69" s="5"/>
      <c r="GO69" s="5"/>
      <c r="GP69" s="5"/>
      <c r="GQ69" s="5"/>
      <c r="GR69" s="5"/>
      <c r="GS69" s="5"/>
      <c r="GT69" s="5"/>
      <c r="GU69" s="5"/>
      <c r="GV69" s="5"/>
      <c r="GW69" s="5"/>
      <c r="GX69" s="5"/>
      <c r="GY69" s="5"/>
      <c r="GZ69" s="5"/>
      <c r="HA69" s="5"/>
      <c r="HB69" s="5"/>
      <c r="HC69" s="5"/>
      <c r="HD69" s="5"/>
      <c r="HE69" s="5"/>
      <c r="HF69" s="5"/>
      <c r="HG69" s="5"/>
      <c r="HH69" s="5"/>
      <c r="HI69" s="5"/>
      <c r="HJ69" s="5"/>
      <c r="HK69" s="5"/>
      <c r="HL69" s="5"/>
      <c r="HM69" s="5"/>
      <c r="HN69" s="5"/>
      <c r="HO69" s="5"/>
      <c r="HP69" s="5"/>
      <c r="HQ69" s="5"/>
      <c r="HR69" s="5"/>
      <c r="HS69" s="5"/>
      <c r="HT69" s="5"/>
      <c r="HU69" s="5"/>
      <c r="HV69" s="5"/>
      <c r="HW69" s="5"/>
      <c r="HX69" s="5"/>
      <c r="HY69" s="5"/>
      <c r="HZ69" s="5"/>
      <c r="IA69" s="5"/>
      <c r="IB69" s="5"/>
      <c r="IC69" s="5"/>
      <c r="ID69" s="5"/>
      <c r="IE69" s="5"/>
      <c r="IF69" s="5"/>
      <c r="IG69" s="5"/>
      <c r="IH69" s="5"/>
      <c r="II69" s="5"/>
      <c r="IJ69" s="5"/>
      <c r="IK69" s="5"/>
      <c r="IL69" s="5"/>
      <c r="IM69" s="5"/>
      <c r="IN69" s="5"/>
      <c r="IO69" s="5"/>
      <c r="IP69" s="5"/>
      <c r="IQ69" s="5"/>
      <c r="IR69" s="5"/>
      <c r="IS69" s="5"/>
      <c r="IT69" s="5"/>
      <c r="IU69" s="5"/>
      <c r="IV69" s="5"/>
    </row>
    <row r="70" spans="1:256" s="9" customFormat="1" ht="24.95" customHeight="1" x14ac:dyDescent="0.3">
      <c r="A70" s="30" t="s">
        <v>1058</v>
      </c>
      <c r="B70" s="106" t="s">
        <v>1059</v>
      </c>
      <c r="C70" s="132">
        <v>2036363</v>
      </c>
      <c r="D70" s="133"/>
      <c r="E70" s="132">
        <v>2036363</v>
      </c>
      <c r="F70" s="134">
        <v>1518198</v>
      </c>
      <c r="G70" s="132">
        <f t="shared" si="6"/>
        <v>518165</v>
      </c>
      <c r="H70" s="25">
        <v>5</v>
      </c>
      <c r="I70" s="26">
        <v>0.45100000000000001</v>
      </c>
      <c r="J70" s="25">
        <v>12</v>
      </c>
      <c r="K70" s="135">
        <f t="shared" si="7"/>
        <v>233692</v>
      </c>
      <c r="L70" s="135">
        <f t="shared" si="8"/>
        <v>1751890</v>
      </c>
      <c r="M70" s="135">
        <f t="shared" si="9"/>
        <v>284473</v>
      </c>
      <c r="N70" s="30" t="s">
        <v>1042</v>
      </c>
      <c r="O70" s="3"/>
      <c r="P70" s="3"/>
      <c r="V70" s="5"/>
      <c r="W70" s="5"/>
      <c r="X70" s="5"/>
      <c r="Y70" s="5"/>
      <c r="Z70" s="5"/>
      <c r="AA70" s="5"/>
      <c r="AB70" s="5"/>
      <c r="AC70" s="5"/>
      <c r="AD70" s="5"/>
      <c r="AE70" s="5"/>
      <c r="AF70" s="5"/>
      <c r="AG70" s="5"/>
      <c r="AH70" s="5"/>
      <c r="AI70" s="5"/>
      <c r="AJ70" s="5"/>
      <c r="AK70" s="5"/>
      <c r="AL70" s="5"/>
      <c r="AM70" s="5"/>
      <c r="AN70" s="5"/>
      <c r="AO70" s="5"/>
      <c r="AP70" s="5"/>
      <c r="AQ70" s="5"/>
      <c r="AR70" s="5"/>
      <c r="AS70" s="5"/>
      <c r="AT70" s="5"/>
      <c r="AU70" s="5"/>
      <c r="AV70" s="5"/>
      <c r="AW70" s="5"/>
      <c r="AX70" s="5"/>
      <c r="AY70" s="5"/>
      <c r="AZ70" s="5"/>
      <c r="BA70" s="5"/>
      <c r="BB70" s="5"/>
      <c r="BC70" s="5"/>
      <c r="BD70" s="5"/>
      <c r="BE70" s="5"/>
      <c r="BF70" s="5"/>
      <c r="BG70" s="5"/>
      <c r="BH70" s="5"/>
      <c r="BI70" s="5"/>
      <c r="BJ70" s="5"/>
      <c r="BK70" s="5"/>
      <c r="BL70" s="5"/>
      <c r="BM70" s="5"/>
      <c r="BN70" s="5"/>
      <c r="BO70" s="5"/>
      <c r="BP70" s="5"/>
      <c r="BQ70" s="5"/>
      <c r="BR70" s="5"/>
      <c r="BS70" s="5"/>
      <c r="BT70" s="5"/>
      <c r="BU70" s="5"/>
      <c r="BV70" s="5"/>
      <c r="BW70" s="5"/>
      <c r="BX70" s="5"/>
      <c r="BY70" s="5"/>
      <c r="BZ70" s="5"/>
      <c r="CA70" s="5"/>
      <c r="CB70" s="5"/>
      <c r="CC70" s="5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5"/>
      <c r="CW70" s="5"/>
      <c r="CX70" s="5"/>
      <c r="CY70" s="5"/>
      <c r="CZ70" s="5"/>
      <c r="DA70" s="5"/>
      <c r="DB70" s="5"/>
      <c r="DC70" s="5"/>
      <c r="DD70" s="5"/>
      <c r="DE70" s="5"/>
      <c r="DF70" s="5"/>
      <c r="DG70" s="5"/>
      <c r="DH70" s="5"/>
      <c r="DI70" s="5"/>
      <c r="DJ70" s="5"/>
      <c r="DK70" s="5"/>
      <c r="DL70" s="5"/>
      <c r="DM70" s="5"/>
      <c r="DN70" s="5"/>
      <c r="DO70" s="5"/>
      <c r="DP70" s="5"/>
      <c r="DQ70" s="5"/>
      <c r="DR70" s="5"/>
      <c r="DS70" s="5"/>
      <c r="DT70" s="5"/>
      <c r="DU70" s="5"/>
      <c r="DV70" s="5"/>
      <c r="DW70" s="5"/>
      <c r="DX70" s="5"/>
      <c r="DY70" s="5"/>
      <c r="DZ70" s="5"/>
      <c r="EA70" s="5"/>
      <c r="EB70" s="5"/>
      <c r="EC70" s="5"/>
      <c r="ED70" s="5"/>
      <c r="EE70" s="5"/>
      <c r="EF70" s="5"/>
      <c r="EG70" s="5"/>
      <c r="EH70" s="5"/>
      <c r="EI70" s="5"/>
      <c r="EJ70" s="5"/>
      <c r="EK70" s="5"/>
      <c r="EL70" s="5"/>
      <c r="EM70" s="5"/>
      <c r="EN70" s="5"/>
      <c r="EO70" s="5"/>
      <c r="EP70" s="5"/>
      <c r="EQ70" s="5"/>
      <c r="ER70" s="5"/>
      <c r="ES70" s="5"/>
      <c r="ET70" s="5"/>
      <c r="EU70" s="5"/>
      <c r="EV70" s="5"/>
      <c r="EW70" s="5"/>
      <c r="EX70" s="5"/>
      <c r="EY70" s="5"/>
      <c r="EZ70" s="5"/>
      <c r="FA70" s="5"/>
      <c r="FB70" s="5"/>
      <c r="FC70" s="5"/>
      <c r="FD70" s="5"/>
      <c r="FE70" s="5"/>
      <c r="FF70" s="5"/>
      <c r="FG70" s="5"/>
      <c r="FH70" s="5"/>
      <c r="FI70" s="5"/>
      <c r="FJ70" s="5"/>
      <c r="FK70" s="5"/>
      <c r="FL70" s="5"/>
      <c r="FM70" s="5"/>
      <c r="FN70" s="5"/>
      <c r="FO70" s="5"/>
      <c r="FP70" s="5"/>
      <c r="FQ70" s="5"/>
      <c r="FR70" s="5"/>
      <c r="FS70" s="5"/>
      <c r="FT70" s="5"/>
      <c r="FU70" s="5"/>
      <c r="FV70" s="5"/>
      <c r="FW70" s="5"/>
      <c r="FX70" s="5"/>
      <c r="FY70" s="5"/>
      <c r="FZ70" s="5"/>
      <c r="GA70" s="5"/>
      <c r="GB70" s="5"/>
      <c r="GC70" s="5"/>
      <c r="GD70" s="5"/>
      <c r="GE70" s="5"/>
      <c r="GF70" s="5"/>
      <c r="GG70" s="5"/>
      <c r="GH70" s="5"/>
      <c r="GI70" s="5"/>
      <c r="GJ70" s="5"/>
      <c r="GK70" s="5"/>
      <c r="GL70" s="5"/>
      <c r="GM70" s="5"/>
      <c r="GN70" s="5"/>
      <c r="GO70" s="5"/>
      <c r="GP70" s="5"/>
      <c r="GQ70" s="5"/>
      <c r="GR70" s="5"/>
      <c r="GS70" s="5"/>
      <c r="GT70" s="5"/>
      <c r="GU70" s="5"/>
      <c r="GV70" s="5"/>
      <c r="GW70" s="5"/>
      <c r="GX70" s="5"/>
      <c r="GY70" s="5"/>
      <c r="GZ70" s="5"/>
      <c r="HA70" s="5"/>
      <c r="HB70" s="5"/>
      <c r="HC70" s="5"/>
      <c r="HD70" s="5"/>
      <c r="HE70" s="5"/>
      <c r="HF70" s="5"/>
      <c r="HG70" s="5"/>
      <c r="HH70" s="5"/>
      <c r="HI70" s="5"/>
      <c r="HJ70" s="5"/>
      <c r="HK70" s="5"/>
      <c r="HL70" s="5"/>
      <c r="HM70" s="5"/>
      <c r="HN70" s="5"/>
      <c r="HO70" s="5"/>
      <c r="HP70" s="5"/>
      <c r="HQ70" s="5"/>
      <c r="HR70" s="5"/>
      <c r="HS70" s="5"/>
      <c r="HT70" s="5"/>
      <c r="HU70" s="5"/>
      <c r="HV70" s="5"/>
      <c r="HW70" s="5"/>
      <c r="HX70" s="5"/>
      <c r="HY70" s="5"/>
      <c r="HZ70" s="5"/>
      <c r="IA70" s="5"/>
      <c r="IB70" s="5"/>
      <c r="IC70" s="5"/>
      <c r="ID70" s="5"/>
      <c r="IE70" s="5"/>
      <c r="IF70" s="5"/>
      <c r="IG70" s="5"/>
      <c r="IH70" s="5"/>
      <c r="II70" s="5"/>
      <c r="IJ70" s="5"/>
      <c r="IK70" s="5"/>
      <c r="IL70" s="5"/>
      <c r="IM70" s="5"/>
      <c r="IN70" s="5"/>
      <c r="IO70" s="5"/>
      <c r="IP70" s="5"/>
      <c r="IQ70" s="5"/>
      <c r="IR70" s="5"/>
      <c r="IS70" s="5"/>
      <c r="IT70" s="5"/>
      <c r="IU70" s="5"/>
      <c r="IV70" s="5"/>
    </row>
    <row r="71" spans="1:256" s="9" customFormat="1" ht="24.95" customHeight="1" x14ac:dyDescent="0.3">
      <c r="A71" s="30" t="s">
        <v>1060</v>
      </c>
      <c r="B71" s="106" t="s">
        <v>1059</v>
      </c>
      <c r="C71" s="132">
        <v>190910</v>
      </c>
      <c r="D71" s="133"/>
      <c r="E71" s="132">
        <v>190910</v>
      </c>
      <c r="F71" s="134">
        <v>142332</v>
      </c>
      <c r="G71" s="132">
        <f t="shared" si="6"/>
        <v>48578</v>
      </c>
      <c r="H71" s="25">
        <v>5</v>
      </c>
      <c r="I71" s="26">
        <v>0.45100000000000001</v>
      </c>
      <c r="J71" s="25">
        <v>12</v>
      </c>
      <c r="K71" s="135">
        <f t="shared" si="7"/>
        <v>21909</v>
      </c>
      <c r="L71" s="135">
        <f t="shared" si="8"/>
        <v>164241</v>
      </c>
      <c r="M71" s="135">
        <f t="shared" si="9"/>
        <v>26669</v>
      </c>
      <c r="N71" s="30" t="s">
        <v>1042</v>
      </c>
      <c r="O71" s="3"/>
      <c r="P71" s="3"/>
      <c r="V71" s="5"/>
      <c r="W71" s="5"/>
      <c r="X71" s="5"/>
      <c r="Y71" s="5"/>
      <c r="Z71" s="5"/>
      <c r="AA71" s="5"/>
      <c r="AB71" s="5"/>
      <c r="AC71" s="5"/>
      <c r="AD71" s="5"/>
      <c r="AE71" s="5"/>
      <c r="AF71" s="5"/>
      <c r="AG71" s="5"/>
      <c r="AH71" s="5"/>
      <c r="AI71" s="5"/>
      <c r="AJ71" s="5"/>
      <c r="AK71" s="5"/>
      <c r="AL71" s="5"/>
      <c r="AM71" s="5"/>
      <c r="AN71" s="5"/>
      <c r="AO71" s="5"/>
      <c r="AP71" s="5"/>
      <c r="AQ71" s="5"/>
      <c r="AR71" s="5"/>
      <c r="AS71" s="5"/>
      <c r="AT71" s="5"/>
      <c r="AU71" s="5"/>
      <c r="AV71" s="5"/>
      <c r="AW71" s="5"/>
      <c r="AX71" s="5"/>
      <c r="AY71" s="5"/>
      <c r="AZ71" s="5"/>
      <c r="BA71" s="5"/>
      <c r="BB71" s="5"/>
      <c r="BC71" s="5"/>
      <c r="BD71" s="5"/>
      <c r="BE71" s="5"/>
      <c r="BF71" s="5"/>
      <c r="BG71" s="5"/>
      <c r="BH71" s="5"/>
      <c r="BI71" s="5"/>
      <c r="BJ71" s="5"/>
      <c r="BK71" s="5"/>
      <c r="BL71" s="5"/>
      <c r="BM71" s="5"/>
      <c r="BN71" s="5"/>
      <c r="BO71" s="5"/>
      <c r="BP71" s="5"/>
      <c r="BQ71" s="5"/>
      <c r="BR71" s="5"/>
      <c r="BS71" s="5"/>
      <c r="BT71" s="5"/>
      <c r="BU71" s="5"/>
      <c r="BV71" s="5"/>
      <c r="BW71" s="5"/>
      <c r="BX71" s="5"/>
      <c r="BY71" s="5"/>
      <c r="BZ71" s="5"/>
      <c r="CA71" s="5"/>
      <c r="CB71" s="5"/>
      <c r="CC71" s="5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5"/>
      <c r="CW71" s="5"/>
      <c r="CX71" s="5"/>
      <c r="CY71" s="5"/>
      <c r="CZ71" s="5"/>
      <c r="DA71" s="5"/>
      <c r="DB71" s="5"/>
      <c r="DC71" s="5"/>
      <c r="DD71" s="5"/>
      <c r="DE71" s="5"/>
      <c r="DF71" s="5"/>
      <c r="DG71" s="5"/>
      <c r="DH71" s="5"/>
      <c r="DI71" s="5"/>
      <c r="DJ71" s="5"/>
      <c r="DK71" s="5"/>
      <c r="DL71" s="5"/>
      <c r="DM71" s="5"/>
      <c r="DN71" s="5"/>
      <c r="DO71" s="5"/>
      <c r="DP71" s="5"/>
      <c r="DQ71" s="5"/>
      <c r="DR71" s="5"/>
      <c r="DS71" s="5"/>
      <c r="DT71" s="5"/>
      <c r="DU71" s="5"/>
      <c r="DV71" s="5"/>
      <c r="DW71" s="5"/>
      <c r="DX71" s="5"/>
      <c r="DY71" s="5"/>
      <c r="DZ71" s="5"/>
      <c r="EA71" s="5"/>
      <c r="EB71" s="5"/>
      <c r="EC71" s="5"/>
      <c r="ED71" s="5"/>
      <c r="EE71" s="5"/>
      <c r="EF71" s="5"/>
      <c r="EG71" s="5"/>
      <c r="EH71" s="5"/>
      <c r="EI71" s="5"/>
      <c r="EJ71" s="5"/>
      <c r="EK71" s="5"/>
      <c r="EL71" s="5"/>
      <c r="EM71" s="5"/>
      <c r="EN71" s="5"/>
      <c r="EO71" s="5"/>
      <c r="EP71" s="5"/>
      <c r="EQ71" s="5"/>
      <c r="ER71" s="5"/>
      <c r="ES71" s="5"/>
      <c r="ET71" s="5"/>
      <c r="EU71" s="5"/>
      <c r="EV71" s="5"/>
      <c r="EW71" s="5"/>
      <c r="EX71" s="5"/>
      <c r="EY71" s="5"/>
      <c r="EZ71" s="5"/>
      <c r="FA71" s="5"/>
      <c r="FB71" s="5"/>
      <c r="FC71" s="5"/>
      <c r="FD71" s="5"/>
      <c r="FE71" s="5"/>
      <c r="FF71" s="5"/>
      <c r="FG71" s="5"/>
      <c r="FH71" s="5"/>
      <c r="FI71" s="5"/>
      <c r="FJ71" s="5"/>
      <c r="FK71" s="5"/>
      <c r="FL71" s="5"/>
      <c r="FM71" s="5"/>
      <c r="FN71" s="5"/>
      <c r="FO71" s="5"/>
      <c r="FP71" s="5"/>
      <c r="FQ71" s="5"/>
      <c r="FR71" s="5"/>
      <c r="FS71" s="5"/>
      <c r="FT71" s="5"/>
      <c r="FU71" s="5"/>
      <c r="FV71" s="5"/>
      <c r="FW71" s="5"/>
      <c r="FX71" s="5"/>
      <c r="FY71" s="5"/>
      <c r="FZ71" s="5"/>
      <c r="GA71" s="5"/>
      <c r="GB71" s="5"/>
      <c r="GC71" s="5"/>
      <c r="GD71" s="5"/>
      <c r="GE71" s="5"/>
      <c r="GF71" s="5"/>
      <c r="GG71" s="5"/>
      <c r="GH71" s="5"/>
      <c r="GI71" s="5"/>
      <c r="GJ71" s="5"/>
      <c r="GK71" s="5"/>
      <c r="GL71" s="5"/>
      <c r="GM71" s="5"/>
      <c r="GN71" s="5"/>
      <c r="GO71" s="5"/>
      <c r="GP71" s="5"/>
      <c r="GQ71" s="5"/>
      <c r="GR71" s="5"/>
      <c r="GS71" s="5"/>
      <c r="GT71" s="5"/>
      <c r="GU71" s="5"/>
      <c r="GV71" s="5"/>
      <c r="GW71" s="5"/>
      <c r="GX71" s="5"/>
      <c r="GY71" s="5"/>
      <c r="GZ71" s="5"/>
      <c r="HA71" s="5"/>
      <c r="HB71" s="5"/>
      <c r="HC71" s="5"/>
      <c r="HD71" s="5"/>
      <c r="HE71" s="5"/>
      <c r="HF71" s="5"/>
      <c r="HG71" s="5"/>
      <c r="HH71" s="5"/>
      <c r="HI71" s="5"/>
      <c r="HJ71" s="5"/>
      <c r="HK71" s="5"/>
      <c r="HL71" s="5"/>
      <c r="HM71" s="5"/>
      <c r="HN71" s="5"/>
      <c r="HO71" s="5"/>
      <c r="HP71" s="5"/>
      <c r="HQ71" s="5"/>
      <c r="HR71" s="5"/>
      <c r="HS71" s="5"/>
      <c r="HT71" s="5"/>
      <c r="HU71" s="5"/>
      <c r="HV71" s="5"/>
      <c r="HW71" s="5"/>
      <c r="HX71" s="5"/>
      <c r="HY71" s="5"/>
      <c r="HZ71" s="5"/>
      <c r="IA71" s="5"/>
      <c r="IB71" s="5"/>
      <c r="IC71" s="5"/>
      <c r="ID71" s="5"/>
      <c r="IE71" s="5"/>
      <c r="IF71" s="5"/>
      <c r="IG71" s="5"/>
      <c r="IH71" s="5"/>
      <c r="II71" s="5"/>
      <c r="IJ71" s="5"/>
      <c r="IK71" s="5"/>
      <c r="IL71" s="5"/>
      <c r="IM71" s="5"/>
      <c r="IN71" s="5"/>
      <c r="IO71" s="5"/>
      <c r="IP71" s="5"/>
      <c r="IQ71" s="5"/>
      <c r="IR71" s="5"/>
      <c r="IS71" s="5"/>
      <c r="IT71" s="5"/>
      <c r="IU71" s="5"/>
      <c r="IV71" s="5"/>
    </row>
    <row r="72" spans="1:256" s="39" customFormat="1" ht="24.95" customHeight="1" x14ac:dyDescent="0.3">
      <c r="A72" s="30" t="s">
        <v>1061</v>
      </c>
      <c r="B72" s="106" t="s">
        <v>1062</v>
      </c>
      <c r="C72" s="132">
        <v>1400000</v>
      </c>
      <c r="D72" s="133"/>
      <c r="E72" s="132">
        <v>1400000</v>
      </c>
      <c r="F72" s="134">
        <v>897466</v>
      </c>
      <c r="G72" s="132">
        <f t="shared" si="6"/>
        <v>502534</v>
      </c>
      <c r="H72" s="25">
        <v>5</v>
      </c>
      <c r="I72" s="26">
        <v>0.45100000000000001</v>
      </c>
      <c r="J72" s="25">
        <v>12</v>
      </c>
      <c r="K72" s="135">
        <f t="shared" si="7"/>
        <v>226643</v>
      </c>
      <c r="L72" s="135">
        <f t="shared" si="8"/>
        <v>1124109</v>
      </c>
      <c r="M72" s="135">
        <f t="shared" si="9"/>
        <v>275891</v>
      </c>
      <c r="N72" s="30" t="s">
        <v>1042</v>
      </c>
      <c r="O72" s="37"/>
      <c r="P72" s="37"/>
      <c r="V72" s="40"/>
      <c r="W72" s="40"/>
      <c r="X72" s="40"/>
      <c r="Y72" s="40"/>
      <c r="Z72" s="40"/>
      <c r="AA72" s="40"/>
      <c r="AB72" s="40"/>
      <c r="AC72" s="40"/>
      <c r="AD72" s="40"/>
      <c r="AE72" s="40"/>
      <c r="AF72" s="40"/>
      <c r="AG72" s="40"/>
      <c r="AH72" s="40"/>
      <c r="AI72" s="40"/>
      <c r="AJ72" s="40"/>
      <c r="AK72" s="40"/>
      <c r="AL72" s="40"/>
      <c r="AM72" s="40"/>
      <c r="AN72" s="40"/>
      <c r="AO72" s="40"/>
      <c r="AP72" s="40"/>
      <c r="AQ72" s="40"/>
      <c r="AR72" s="40"/>
      <c r="AS72" s="40"/>
      <c r="AT72" s="40"/>
      <c r="AU72" s="40"/>
      <c r="AV72" s="40"/>
      <c r="AW72" s="40"/>
      <c r="AX72" s="40"/>
      <c r="AY72" s="40"/>
      <c r="AZ72" s="40"/>
      <c r="BA72" s="40"/>
      <c r="BB72" s="40"/>
      <c r="BC72" s="40"/>
      <c r="BD72" s="40"/>
      <c r="BE72" s="40"/>
      <c r="BF72" s="40"/>
      <c r="BG72" s="40"/>
      <c r="BH72" s="40"/>
      <c r="BI72" s="40"/>
      <c r="BJ72" s="40"/>
      <c r="BK72" s="40"/>
      <c r="BL72" s="40"/>
      <c r="BM72" s="40"/>
      <c r="BN72" s="40"/>
      <c r="BO72" s="40"/>
      <c r="BP72" s="40"/>
      <c r="BQ72" s="40"/>
      <c r="BR72" s="40"/>
      <c r="BS72" s="40"/>
      <c r="BT72" s="40"/>
      <c r="BU72" s="40"/>
      <c r="BV72" s="40"/>
      <c r="BW72" s="40"/>
      <c r="BX72" s="40"/>
      <c r="BY72" s="40"/>
      <c r="BZ72" s="40"/>
      <c r="CA72" s="40"/>
      <c r="CB72" s="40"/>
      <c r="CC72" s="40"/>
      <c r="CD72" s="40"/>
      <c r="CE72" s="40"/>
      <c r="CF72" s="40"/>
      <c r="CG72" s="40"/>
      <c r="CH72" s="40"/>
      <c r="CI72" s="40"/>
      <c r="CJ72" s="40"/>
      <c r="CK72" s="40"/>
      <c r="CL72" s="40"/>
      <c r="CM72" s="40"/>
      <c r="CN72" s="40"/>
      <c r="CO72" s="40"/>
      <c r="CP72" s="40"/>
      <c r="CQ72" s="40"/>
      <c r="CR72" s="40"/>
      <c r="CS72" s="40"/>
      <c r="CT72" s="40"/>
      <c r="CU72" s="40"/>
      <c r="CV72" s="40"/>
      <c r="CW72" s="40"/>
      <c r="CX72" s="40"/>
      <c r="CY72" s="40"/>
      <c r="CZ72" s="40"/>
      <c r="DA72" s="40"/>
      <c r="DB72" s="40"/>
      <c r="DC72" s="40"/>
      <c r="DD72" s="40"/>
      <c r="DE72" s="40"/>
      <c r="DF72" s="40"/>
      <c r="DG72" s="40"/>
      <c r="DH72" s="40"/>
      <c r="DI72" s="40"/>
      <c r="DJ72" s="40"/>
      <c r="DK72" s="40"/>
      <c r="DL72" s="40"/>
      <c r="DM72" s="40"/>
      <c r="DN72" s="40"/>
      <c r="DO72" s="40"/>
      <c r="DP72" s="40"/>
      <c r="DQ72" s="40"/>
      <c r="DR72" s="40"/>
      <c r="DS72" s="40"/>
      <c r="DT72" s="40"/>
      <c r="DU72" s="40"/>
      <c r="DV72" s="40"/>
      <c r="DW72" s="40"/>
      <c r="DX72" s="40"/>
      <c r="DY72" s="40"/>
      <c r="DZ72" s="40"/>
      <c r="EA72" s="40"/>
      <c r="EB72" s="40"/>
      <c r="EC72" s="40"/>
      <c r="ED72" s="40"/>
      <c r="EE72" s="40"/>
      <c r="EF72" s="40"/>
      <c r="EG72" s="40"/>
      <c r="EH72" s="40"/>
      <c r="EI72" s="40"/>
      <c r="EJ72" s="40"/>
      <c r="EK72" s="40"/>
      <c r="EL72" s="40"/>
      <c r="EM72" s="40"/>
      <c r="EN72" s="40"/>
      <c r="EO72" s="40"/>
      <c r="EP72" s="40"/>
      <c r="EQ72" s="40"/>
      <c r="ER72" s="40"/>
      <c r="ES72" s="40"/>
      <c r="ET72" s="40"/>
      <c r="EU72" s="40"/>
      <c r="EV72" s="40"/>
      <c r="EW72" s="40"/>
      <c r="EX72" s="40"/>
      <c r="EY72" s="40"/>
      <c r="EZ72" s="40"/>
      <c r="FA72" s="40"/>
      <c r="FB72" s="40"/>
      <c r="FC72" s="40"/>
      <c r="FD72" s="40"/>
      <c r="FE72" s="40"/>
      <c r="FF72" s="40"/>
      <c r="FG72" s="40"/>
      <c r="FH72" s="40"/>
      <c r="FI72" s="40"/>
      <c r="FJ72" s="40"/>
      <c r="FK72" s="40"/>
      <c r="FL72" s="40"/>
      <c r="FM72" s="40"/>
      <c r="FN72" s="40"/>
      <c r="FO72" s="40"/>
      <c r="FP72" s="40"/>
      <c r="FQ72" s="40"/>
      <c r="FR72" s="40"/>
      <c r="FS72" s="40"/>
      <c r="FT72" s="40"/>
      <c r="FU72" s="40"/>
      <c r="FV72" s="40"/>
      <c r="FW72" s="40"/>
      <c r="FX72" s="40"/>
      <c r="FY72" s="40"/>
      <c r="FZ72" s="40"/>
      <c r="GA72" s="40"/>
      <c r="GB72" s="40"/>
      <c r="GC72" s="40"/>
      <c r="GD72" s="40"/>
      <c r="GE72" s="40"/>
      <c r="GF72" s="40"/>
      <c r="GG72" s="40"/>
      <c r="GH72" s="40"/>
      <c r="GI72" s="40"/>
      <c r="GJ72" s="40"/>
      <c r="GK72" s="40"/>
      <c r="GL72" s="40"/>
      <c r="GM72" s="40"/>
      <c r="GN72" s="40"/>
      <c r="GO72" s="40"/>
      <c r="GP72" s="40"/>
      <c r="GQ72" s="40"/>
      <c r="GR72" s="40"/>
      <c r="GS72" s="40"/>
      <c r="GT72" s="40"/>
      <c r="GU72" s="40"/>
      <c r="GV72" s="40"/>
      <c r="GW72" s="40"/>
      <c r="GX72" s="40"/>
      <c r="GY72" s="40"/>
      <c r="GZ72" s="40"/>
      <c r="HA72" s="40"/>
      <c r="HB72" s="40"/>
      <c r="HC72" s="40"/>
      <c r="HD72" s="40"/>
      <c r="HE72" s="40"/>
      <c r="HF72" s="40"/>
      <c r="HG72" s="40"/>
      <c r="HH72" s="40"/>
      <c r="HI72" s="40"/>
      <c r="HJ72" s="40"/>
      <c r="HK72" s="40"/>
      <c r="HL72" s="40"/>
      <c r="HM72" s="40"/>
      <c r="HN72" s="40"/>
      <c r="HO72" s="40"/>
      <c r="HP72" s="40"/>
      <c r="HQ72" s="40"/>
      <c r="HR72" s="40"/>
      <c r="HS72" s="40"/>
      <c r="HT72" s="40"/>
      <c r="HU72" s="40"/>
      <c r="HV72" s="40"/>
      <c r="HW72" s="40"/>
      <c r="HX72" s="40"/>
      <c r="HY72" s="40"/>
      <c r="HZ72" s="40"/>
      <c r="IA72" s="40"/>
      <c r="IB72" s="40"/>
      <c r="IC72" s="40"/>
      <c r="ID72" s="40"/>
      <c r="IE72" s="40"/>
      <c r="IF72" s="40"/>
      <c r="IG72" s="40"/>
      <c r="IH72" s="40"/>
      <c r="II72" s="40"/>
      <c r="IJ72" s="40"/>
      <c r="IK72" s="40"/>
      <c r="IL72" s="40"/>
      <c r="IM72" s="40"/>
      <c r="IN72" s="40"/>
      <c r="IO72" s="40"/>
      <c r="IP72" s="40"/>
      <c r="IQ72" s="40"/>
      <c r="IR72" s="40"/>
      <c r="IS72" s="40"/>
      <c r="IT72" s="40"/>
      <c r="IU72" s="40"/>
      <c r="IV72" s="40"/>
    </row>
    <row r="73" spans="1:256" s="39" customFormat="1" ht="24.95" customHeight="1" x14ac:dyDescent="0.3">
      <c r="A73" s="30" t="s">
        <v>1063</v>
      </c>
      <c r="B73" s="106" t="s">
        <v>1064</v>
      </c>
      <c r="C73" s="132">
        <v>4000000</v>
      </c>
      <c r="D73" s="133"/>
      <c r="E73" s="132">
        <v>4000000</v>
      </c>
      <c r="F73" s="134">
        <v>2564190</v>
      </c>
      <c r="G73" s="132">
        <f t="shared" si="6"/>
        <v>1435810</v>
      </c>
      <c r="H73" s="25">
        <v>5</v>
      </c>
      <c r="I73" s="26">
        <v>0.45100000000000001</v>
      </c>
      <c r="J73" s="25">
        <v>12</v>
      </c>
      <c r="K73" s="135">
        <f t="shared" si="7"/>
        <v>647550</v>
      </c>
      <c r="L73" s="135">
        <f t="shared" si="8"/>
        <v>3211740</v>
      </c>
      <c r="M73" s="135">
        <f t="shared" si="9"/>
        <v>788260</v>
      </c>
      <c r="N73" s="30" t="s">
        <v>1042</v>
      </c>
      <c r="O73" s="37"/>
      <c r="P73" s="37"/>
      <c r="V73" s="40"/>
      <c r="W73" s="40"/>
      <c r="X73" s="40"/>
      <c r="Y73" s="40"/>
      <c r="Z73" s="40"/>
      <c r="AA73" s="40"/>
      <c r="AB73" s="40"/>
      <c r="AC73" s="40"/>
      <c r="AD73" s="40"/>
      <c r="AE73" s="40"/>
      <c r="AF73" s="40"/>
      <c r="AG73" s="40"/>
      <c r="AH73" s="40"/>
      <c r="AI73" s="40"/>
      <c r="AJ73" s="40"/>
      <c r="AK73" s="40"/>
      <c r="AL73" s="40"/>
      <c r="AM73" s="40"/>
      <c r="AN73" s="40"/>
      <c r="AO73" s="40"/>
      <c r="AP73" s="40"/>
      <c r="AQ73" s="40"/>
      <c r="AR73" s="40"/>
      <c r="AS73" s="40"/>
      <c r="AT73" s="40"/>
      <c r="AU73" s="40"/>
      <c r="AV73" s="40"/>
      <c r="AW73" s="40"/>
      <c r="AX73" s="40"/>
      <c r="AY73" s="40"/>
      <c r="AZ73" s="40"/>
      <c r="BA73" s="40"/>
      <c r="BB73" s="40"/>
      <c r="BC73" s="40"/>
      <c r="BD73" s="40"/>
      <c r="BE73" s="40"/>
      <c r="BF73" s="40"/>
      <c r="BG73" s="40"/>
      <c r="BH73" s="40"/>
      <c r="BI73" s="40"/>
      <c r="BJ73" s="40"/>
      <c r="BK73" s="40"/>
      <c r="BL73" s="40"/>
      <c r="BM73" s="40"/>
      <c r="BN73" s="40"/>
      <c r="BO73" s="40"/>
      <c r="BP73" s="40"/>
      <c r="BQ73" s="40"/>
      <c r="BR73" s="40"/>
      <c r="BS73" s="40"/>
      <c r="BT73" s="40"/>
      <c r="BU73" s="40"/>
      <c r="BV73" s="40"/>
      <c r="BW73" s="40"/>
      <c r="BX73" s="40"/>
      <c r="BY73" s="40"/>
      <c r="BZ73" s="40"/>
      <c r="CA73" s="40"/>
      <c r="CB73" s="40"/>
      <c r="CC73" s="40"/>
      <c r="CD73" s="40"/>
      <c r="CE73" s="40"/>
      <c r="CF73" s="40"/>
      <c r="CG73" s="40"/>
      <c r="CH73" s="40"/>
      <c r="CI73" s="40"/>
      <c r="CJ73" s="40"/>
      <c r="CK73" s="40"/>
      <c r="CL73" s="40"/>
      <c r="CM73" s="40"/>
      <c r="CN73" s="40"/>
      <c r="CO73" s="40"/>
      <c r="CP73" s="40"/>
      <c r="CQ73" s="40"/>
      <c r="CR73" s="40"/>
      <c r="CS73" s="40"/>
      <c r="CT73" s="40"/>
      <c r="CU73" s="40"/>
      <c r="CV73" s="40"/>
      <c r="CW73" s="40"/>
      <c r="CX73" s="40"/>
      <c r="CY73" s="40"/>
      <c r="CZ73" s="40"/>
      <c r="DA73" s="40"/>
      <c r="DB73" s="40"/>
      <c r="DC73" s="40"/>
      <c r="DD73" s="40"/>
      <c r="DE73" s="40"/>
      <c r="DF73" s="40"/>
      <c r="DG73" s="40"/>
      <c r="DH73" s="40"/>
      <c r="DI73" s="40"/>
      <c r="DJ73" s="40"/>
      <c r="DK73" s="40"/>
      <c r="DL73" s="40"/>
      <c r="DM73" s="40"/>
      <c r="DN73" s="40"/>
      <c r="DO73" s="40"/>
      <c r="DP73" s="40"/>
      <c r="DQ73" s="40"/>
      <c r="DR73" s="40"/>
      <c r="DS73" s="40"/>
      <c r="DT73" s="40"/>
      <c r="DU73" s="40"/>
      <c r="DV73" s="40"/>
      <c r="DW73" s="40"/>
      <c r="DX73" s="40"/>
      <c r="DY73" s="40"/>
      <c r="DZ73" s="40"/>
      <c r="EA73" s="40"/>
      <c r="EB73" s="40"/>
      <c r="EC73" s="40"/>
      <c r="ED73" s="40"/>
      <c r="EE73" s="40"/>
      <c r="EF73" s="40"/>
      <c r="EG73" s="40"/>
      <c r="EH73" s="40"/>
      <c r="EI73" s="40"/>
      <c r="EJ73" s="40"/>
      <c r="EK73" s="40"/>
      <c r="EL73" s="40"/>
      <c r="EM73" s="40"/>
      <c r="EN73" s="40"/>
      <c r="EO73" s="40"/>
      <c r="EP73" s="40"/>
      <c r="EQ73" s="40"/>
      <c r="ER73" s="40"/>
      <c r="ES73" s="40"/>
      <c r="ET73" s="40"/>
      <c r="EU73" s="40"/>
      <c r="EV73" s="40"/>
      <c r="EW73" s="40"/>
      <c r="EX73" s="40"/>
      <c r="EY73" s="40"/>
      <c r="EZ73" s="40"/>
      <c r="FA73" s="40"/>
      <c r="FB73" s="40"/>
      <c r="FC73" s="40"/>
      <c r="FD73" s="40"/>
      <c r="FE73" s="40"/>
      <c r="FF73" s="40"/>
      <c r="FG73" s="40"/>
      <c r="FH73" s="40"/>
      <c r="FI73" s="40"/>
      <c r="FJ73" s="40"/>
      <c r="FK73" s="40"/>
      <c r="FL73" s="40"/>
      <c r="FM73" s="40"/>
      <c r="FN73" s="40"/>
      <c r="FO73" s="40"/>
      <c r="FP73" s="40"/>
      <c r="FQ73" s="40"/>
      <c r="FR73" s="40"/>
      <c r="FS73" s="40"/>
      <c r="FT73" s="40"/>
      <c r="FU73" s="40"/>
      <c r="FV73" s="40"/>
      <c r="FW73" s="40"/>
      <c r="FX73" s="40"/>
      <c r="FY73" s="40"/>
      <c r="FZ73" s="40"/>
      <c r="GA73" s="40"/>
      <c r="GB73" s="40"/>
      <c r="GC73" s="40"/>
      <c r="GD73" s="40"/>
      <c r="GE73" s="40"/>
      <c r="GF73" s="40"/>
      <c r="GG73" s="40"/>
      <c r="GH73" s="40"/>
      <c r="GI73" s="40"/>
      <c r="GJ73" s="40"/>
      <c r="GK73" s="40"/>
      <c r="GL73" s="40"/>
      <c r="GM73" s="40"/>
      <c r="GN73" s="40"/>
      <c r="GO73" s="40"/>
      <c r="GP73" s="40"/>
      <c r="GQ73" s="40"/>
      <c r="GR73" s="40"/>
      <c r="GS73" s="40"/>
      <c r="GT73" s="40"/>
      <c r="GU73" s="40"/>
      <c r="GV73" s="40"/>
      <c r="GW73" s="40"/>
      <c r="GX73" s="40"/>
      <c r="GY73" s="40"/>
      <c r="GZ73" s="40"/>
      <c r="HA73" s="40"/>
      <c r="HB73" s="40"/>
      <c r="HC73" s="40"/>
      <c r="HD73" s="40"/>
      <c r="HE73" s="40"/>
      <c r="HF73" s="40"/>
      <c r="HG73" s="40"/>
      <c r="HH73" s="40"/>
      <c r="HI73" s="40"/>
      <c r="HJ73" s="40"/>
      <c r="HK73" s="40"/>
      <c r="HL73" s="40"/>
      <c r="HM73" s="40"/>
      <c r="HN73" s="40"/>
      <c r="HO73" s="40"/>
      <c r="HP73" s="40"/>
      <c r="HQ73" s="40"/>
      <c r="HR73" s="40"/>
      <c r="HS73" s="40"/>
      <c r="HT73" s="40"/>
      <c r="HU73" s="40"/>
      <c r="HV73" s="40"/>
      <c r="HW73" s="40"/>
      <c r="HX73" s="40"/>
      <c r="HY73" s="40"/>
      <c r="HZ73" s="40"/>
      <c r="IA73" s="40"/>
      <c r="IB73" s="40"/>
      <c r="IC73" s="40"/>
      <c r="ID73" s="40"/>
      <c r="IE73" s="40"/>
      <c r="IF73" s="40"/>
      <c r="IG73" s="40"/>
      <c r="IH73" s="40"/>
      <c r="II73" s="40"/>
      <c r="IJ73" s="40"/>
      <c r="IK73" s="40"/>
      <c r="IL73" s="40"/>
      <c r="IM73" s="40"/>
      <c r="IN73" s="40"/>
      <c r="IO73" s="40"/>
      <c r="IP73" s="40"/>
      <c r="IQ73" s="40"/>
      <c r="IR73" s="40"/>
      <c r="IS73" s="40"/>
      <c r="IT73" s="40"/>
      <c r="IU73" s="40"/>
      <c r="IV73" s="40"/>
    </row>
    <row r="74" spans="1:256" s="9" customFormat="1" ht="24.95" customHeight="1" x14ac:dyDescent="0.3">
      <c r="A74" s="30" t="s">
        <v>1065</v>
      </c>
      <c r="B74" s="106" t="s">
        <v>856</v>
      </c>
      <c r="C74" s="132">
        <v>2405000</v>
      </c>
      <c r="D74" s="133"/>
      <c r="E74" s="132">
        <v>2405000</v>
      </c>
      <c r="F74" s="134">
        <v>1505152</v>
      </c>
      <c r="G74" s="132">
        <f t="shared" si="6"/>
        <v>899848</v>
      </c>
      <c r="H74" s="25">
        <v>5</v>
      </c>
      <c r="I74" s="26">
        <v>0.45100000000000001</v>
      </c>
      <c r="J74" s="25">
        <v>12</v>
      </c>
      <c r="K74" s="135">
        <f t="shared" si="7"/>
        <v>405831</v>
      </c>
      <c r="L74" s="135">
        <f t="shared" si="8"/>
        <v>1910983</v>
      </c>
      <c r="M74" s="135">
        <f t="shared" si="9"/>
        <v>494017</v>
      </c>
      <c r="N74" s="30" t="s">
        <v>1042</v>
      </c>
      <c r="O74" s="3"/>
      <c r="P74" s="3"/>
      <c r="V74" s="5"/>
      <c r="W74" s="5"/>
      <c r="X74" s="5"/>
      <c r="Y74" s="5"/>
      <c r="Z74" s="5"/>
      <c r="AA74" s="5"/>
      <c r="AB74" s="5"/>
      <c r="AC74" s="5"/>
      <c r="AD74" s="5"/>
      <c r="AE74" s="5"/>
      <c r="AF74" s="5"/>
      <c r="AG74" s="5"/>
      <c r="AH74" s="5"/>
      <c r="AI74" s="5"/>
      <c r="AJ74" s="5"/>
      <c r="AK74" s="5"/>
      <c r="AL74" s="5"/>
      <c r="AM74" s="5"/>
      <c r="AN74" s="5"/>
      <c r="AO74" s="5"/>
      <c r="AP74" s="5"/>
      <c r="AQ74" s="5"/>
      <c r="AR74" s="5"/>
      <c r="AS74" s="5"/>
      <c r="AT74" s="5"/>
      <c r="AU74" s="5"/>
      <c r="AV74" s="5"/>
      <c r="AW74" s="5"/>
      <c r="AX74" s="5"/>
      <c r="AY74" s="5"/>
      <c r="AZ74" s="5"/>
      <c r="BA74" s="5"/>
      <c r="BB74" s="5"/>
      <c r="BC74" s="5"/>
      <c r="BD74" s="5"/>
      <c r="BE74" s="5"/>
      <c r="BF74" s="5"/>
      <c r="BG74" s="5"/>
      <c r="BH74" s="5"/>
      <c r="BI74" s="5"/>
      <c r="BJ74" s="5"/>
      <c r="BK74" s="5"/>
      <c r="BL74" s="5"/>
      <c r="BM74" s="5"/>
      <c r="BN74" s="5"/>
      <c r="BO74" s="5"/>
      <c r="BP74" s="5"/>
      <c r="BQ74" s="5"/>
      <c r="BR74" s="5"/>
      <c r="BS74" s="5"/>
      <c r="BT74" s="5"/>
      <c r="BU74" s="5"/>
      <c r="BV74" s="5"/>
      <c r="BW74" s="5"/>
      <c r="BX74" s="5"/>
      <c r="BY74" s="5"/>
      <c r="BZ74" s="5"/>
      <c r="CA74" s="5"/>
      <c r="CB74" s="5"/>
      <c r="CC74" s="5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5"/>
      <c r="CW74" s="5"/>
      <c r="CX74" s="5"/>
      <c r="CY74" s="5"/>
      <c r="CZ74" s="5"/>
      <c r="DA74" s="5"/>
      <c r="DB74" s="5"/>
      <c r="DC74" s="5"/>
      <c r="DD74" s="5"/>
      <c r="DE74" s="5"/>
      <c r="DF74" s="5"/>
      <c r="DG74" s="5"/>
      <c r="DH74" s="5"/>
      <c r="DI74" s="5"/>
      <c r="DJ74" s="5"/>
      <c r="DK74" s="5"/>
      <c r="DL74" s="5"/>
      <c r="DM74" s="5"/>
      <c r="DN74" s="5"/>
      <c r="DO74" s="5"/>
      <c r="DP74" s="5"/>
      <c r="DQ74" s="5"/>
      <c r="DR74" s="5"/>
      <c r="DS74" s="5"/>
      <c r="DT74" s="5"/>
      <c r="DU74" s="5"/>
      <c r="DV74" s="5"/>
      <c r="DW74" s="5"/>
      <c r="DX74" s="5"/>
      <c r="DY74" s="5"/>
      <c r="DZ74" s="5"/>
      <c r="EA74" s="5"/>
      <c r="EB74" s="5"/>
      <c r="EC74" s="5"/>
      <c r="ED74" s="5"/>
      <c r="EE74" s="5"/>
      <c r="EF74" s="5"/>
      <c r="EG74" s="5"/>
      <c r="EH74" s="5"/>
      <c r="EI74" s="5"/>
      <c r="EJ74" s="5"/>
      <c r="EK74" s="5"/>
      <c r="EL74" s="5"/>
      <c r="EM74" s="5"/>
      <c r="EN74" s="5"/>
      <c r="EO74" s="5"/>
      <c r="EP74" s="5"/>
      <c r="EQ74" s="5"/>
      <c r="ER74" s="5"/>
      <c r="ES74" s="5"/>
      <c r="ET74" s="5"/>
      <c r="EU74" s="5"/>
      <c r="EV74" s="5"/>
      <c r="EW74" s="5"/>
      <c r="EX74" s="5"/>
      <c r="EY74" s="5"/>
      <c r="EZ74" s="5"/>
      <c r="FA74" s="5"/>
      <c r="FB74" s="5"/>
      <c r="FC74" s="5"/>
      <c r="FD74" s="5"/>
      <c r="FE74" s="5"/>
      <c r="FF74" s="5"/>
      <c r="FG74" s="5"/>
      <c r="FH74" s="5"/>
      <c r="FI74" s="5"/>
      <c r="FJ74" s="5"/>
      <c r="FK74" s="5"/>
      <c r="FL74" s="5"/>
      <c r="FM74" s="5"/>
      <c r="FN74" s="5"/>
      <c r="FO74" s="5"/>
      <c r="FP74" s="5"/>
      <c r="FQ74" s="5"/>
      <c r="FR74" s="5"/>
      <c r="FS74" s="5"/>
      <c r="FT74" s="5"/>
      <c r="FU74" s="5"/>
      <c r="FV74" s="5"/>
      <c r="FW74" s="5"/>
      <c r="FX74" s="5"/>
      <c r="FY74" s="5"/>
      <c r="FZ74" s="5"/>
      <c r="GA74" s="5"/>
      <c r="GB74" s="5"/>
      <c r="GC74" s="5"/>
      <c r="GD74" s="5"/>
      <c r="GE74" s="5"/>
      <c r="GF74" s="5"/>
      <c r="GG74" s="5"/>
      <c r="GH74" s="5"/>
      <c r="GI74" s="5"/>
      <c r="GJ74" s="5"/>
      <c r="GK74" s="5"/>
      <c r="GL74" s="5"/>
      <c r="GM74" s="5"/>
      <c r="GN74" s="5"/>
      <c r="GO74" s="5"/>
      <c r="GP74" s="5"/>
      <c r="GQ74" s="5"/>
      <c r="GR74" s="5"/>
      <c r="GS74" s="5"/>
      <c r="GT74" s="5"/>
      <c r="GU74" s="5"/>
      <c r="GV74" s="5"/>
      <c r="GW74" s="5"/>
      <c r="GX74" s="5"/>
      <c r="GY74" s="5"/>
      <c r="GZ74" s="5"/>
      <c r="HA74" s="5"/>
      <c r="HB74" s="5"/>
      <c r="HC74" s="5"/>
      <c r="HD74" s="5"/>
      <c r="HE74" s="5"/>
      <c r="HF74" s="5"/>
      <c r="HG74" s="5"/>
      <c r="HH74" s="5"/>
      <c r="HI74" s="5"/>
      <c r="HJ74" s="5"/>
      <c r="HK74" s="5"/>
      <c r="HL74" s="5"/>
      <c r="HM74" s="5"/>
      <c r="HN74" s="5"/>
      <c r="HO74" s="5"/>
      <c r="HP74" s="5"/>
      <c r="HQ74" s="5"/>
      <c r="HR74" s="5"/>
      <c r="HS74" s="5"/>
      <c r="HT74" s="5"/>
      <c r="HU74" s="5"/>
      <c r="HV74" s="5"/>
      <c r="HW74" s="5"/>
      <c r="HX74" s="5"/>
      <c r="HY74" s="5"/>
      <c r="HZ74" s="5"/>
      <c r="IA74" s="5"/>
      <c r="IB74" s="5"/>
      <c r="IC74" s="5"/>
      <c r="ID74" s="5"/>
      <c r="IE74" s="5"/>
      <c r="IF74" s="5"/>
      <c r="IG74" s="5"/>
      <c r="IH74" s="5"/>
      <c r="II74" s="5"/>
      <c r="IJ74" s="5"/>
      <c r="IK74" s="5"/>
      <c r="IL74" s="5"/>
      <c r="IM74" s="5"/>
      <c r="IN74" s="5"/>
      <c r="IO74" s="5"/>
      <c r="IP74" s="5"/>
      <c r="IQ74" s="5"/>
      <c r="IR74" s="5"/>
      <c r="IS74" s="5"/>
      <c r="IT74" s="5"/>
      <c r="IU74" s="5"/>
      <c r="IV74" s="5"/>
    </row>
    <row r="75" spans="1:256" s="9" customFormat="1" ht="24.95" customHeight="1" x14ac:dyDescent="0.3">
      <c r="A75" s="30" t="s">
        <v>1066</v>
      </c>
      <c r="B75" s="106" t="s">
        <v>1067</v>
      </c>
      <c r="C75" s="132">
        <v>4780000</v>
      </c>
      <c r="D75" s="133"/>
      <c r="E75" s="132">
        <v>4780000</v>
      </c>
      <c r="F75" s="134">
        <v>2918848</v>
      </c>
      <c r="G75" s="132">
        <f t="shared" si="6"/>
        <v>1861152</v>
      </c>
      <c r="H75" s="25">
        <v>5</v>
      </c>
      <c r="I75" s="26">
        <v>0.45100000000000001</v>
      </c>
      <c r="J75" s="25">
        <v>12</v>
      </c>
      <c r="K75" s="135">
        <f t="shared" si="7"/>
        <v>839380</v>
      </c>
      <c r="L75" s="135">
        <f t="shared" si="8"/>
        <v>3758228</v>
      </c>
      <c r="M75" s="135">
        <f t="shared" si="9"/>
        <v>1021772</v>
      </c>
      <c r="N75" s="30" t="s">
        <v>1042</v>
      </c>
      <c r="O75" s="3"/>
      <c r="P75" s="3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  <c r="AG75" s="5"/>
      <c r="AH75" s="5"/>
      <c r="AI75" s="5"/>
      <c r="AJ75" s="5"/>
      <c r="AK75" s="5"/>
      <c r="AL75" s="5"/>
      <c r="AM75" s="5"/>
      <c r="AN75" s="5"/>
      <c r="AO75" s="5"/>
      <c r="AP75" s="5"/>
      <c r="AQ75" s="5"/>
      <c r="AR75" s="5"/>
      <c r="AS75" s="5"/>
      <c r="AT75" s="5"/>
      <c r="AU75" s="5"/>
      <c r="AV75" s="5"/>
      <c r="AW75" s="5"/>
      <c r="AX75" s="5"/>
      <c r="AY75" s="5"/>
      <c r="AZ75" s="5"/>
      <c r="BA75" s="5"/>
      <c r="BB75" s="5"/>
      <c r="BC75" s="5"/>
      <c r="BD75" s="5"/>
      <c r="BE75" s="5"/>
      <c r="BF75" s="5"/>
      <c r="BG75" s="5"/>
      <c r="BH75" s="5"/>
      <c r="BI75" s="5"/>
      <c r="BJ75" s="5"/>
      <c r="BK75" s="5"/>
      <c r="BL75" s="5"/>
      <c r="BM75" s="5"/>
      <c r="BN75" s="5"/>
      <c r="BO75" s="5"/>
      <c r="BP75" s="5"/>
      <c r="BQ75" s="5"/>
      <c r="BR75" s="5"/>
      <c r="BS75" s="5"/>
      <c r="BT75" s="5"/>
      <c r="BU75" s="5"/>
      <c r="BV75" s="5"/>
      <c r="BW75" s="5"/>
      <c r="BX75" s="5"/>
      <c r="BY75" s="5"/>
      <c r="BZ75" s="5"/>
      <c r="CA75" s="5"/>
      <c r="CB75" s="5"/>
      <c r="CC75" s="5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5"/>
      <c r="CW75" s="5"/>
      <c r="CX75" s="5"/>
      <c r="CY75" s="5"/>
      <c r="CZ75" s="5"/>
      <c r="DA75" s="5"/>
      <c r="DB75" s="5"/>
      <c r="DC75" s="5"/>
      <c r="DD75" s="5"/>
      <c r="DE75" s="5"/>
      <c r="DF75" s="5"/>
      <c r="DG75" s="5"/>
      <c r="DH75" s="5"/>
      <c r="DI75" s="5"/>
      <c r="DJ75" s="5"/>
      <c r="DK75" s="5"/>
      <c r="DL75" s="5"/>
      <c r="DM75" s="5"/>
      <c r="DN75" s="5"/>
      <c r="DO75" s="5"/>
      <c r="DP75" s="5"/>
      <c r="DQ75" s="5"/>
      <c r="DR75" s="5"/>
      <c r="DS75" s="5"/>
      <c r="DT75" s="5"/>
      <c r="DU75" s="5"/>
      <c r="DV75" s="5"/>
      <c r="DW75" s="5"/>
      <c r="DX75" s="5"/>
      <c r="DY75" s="5"/>
      <c r="DZ75" s="5"/>
      <c r="EA75" s="5"/>
      <c r="EB75" s="5"/>
      <c r="EC75" s="5"/>
      <c r="ED75" s="5"/>
      <c r="EE75" s="5"/>
      <c r="EF75" s="5"/>
      <c r="EG75" s="5"/>
      <c r="EH75" s="5"/>
      <c r="EI75" s="5"/>
      <c r="EJ75" s="5"/>
      <c r="EK75" s="5"/>
      <c r="EL75" s="5"/>
      <c r="EM75" s="5"/>
      <c r="EN75" s="5"/>
      <c r="EO75" s="5"/>
      <c r="EP75" s="5"/>
      <c r="EQ75" s="5"/>
      <c r="ER75" s="5"/>
      <c r="ES75" s="5"/>
      <c r="ET75" s="5"/>
      <c r="EU75" s="5"/>
      <c r="EV75" s="5"/>
      <c r="EW75" s="5"/>
      <c r="EX75" s="5"/>
      <c r="EY75" s="5"/>
      <c r="EZ75" s="5"/>
      <c r="FA75" s="5"/>
      <c r="FB75" s="5"/>
      <c r="FC75" s="5"/>
      <c r="FD75" s="5"/>
      <c r="FE75" s="5"/>
      <c r="FF75" s="5"/>
      <c r="FG75" s="5"/>
      <c r="FH75" s="5"/>
      <c r="FI75" s="5"/>
      <c r="FJ75" s="5"/>
      <c r="FK75" s="5"/>
      <c r="FL75" s="5"/>
      <c r="FM75" s="5"/>
      <c r="FN75" s="5"/>
      <c r="FO75" s="5"/>
      <c r="FP75" s="5"/>
      <c r="FQ75" s="5"/>
      <c r="FR75" s="5"/>
      <c r="FS75" s="5"/>
      <c r="FT75" s="5"/>
      <c r="FU75" s="5"/>
      <c r="FV75" s="5"/>
      <c r="FW75" s="5"/>
      <c r="FX75" s="5"/>
      <c r="FY75" s="5"/>
      <c r="FZ75" s="5"/>
      <c r="GA75" s="5"/>
      <c r="GB75" s="5"/>
      <c r="GC75" s="5"/>
      <c r="GD75" s="5"/>
      <c r="GE75" s="5"/>
      <c r="GF75" s="5"/>
      <c r="GG75" s="5"/>
      <c r="GH75" s="5"/>
      <c r="GI75" s="5"/>
      <c r="GJ75" s="5"/>
      <c r="GK75" s="5"/>
      <c r="GL75" s="5"/>
      <c r="GM75" s="5"/>
      <c r="GN75" s="5"/>
      <c r="GO75" s="5"/>
      <c r="GP75" s="5"/>
      <c r="GQ75" s="5"/>
      <c r="GR75" s="5"/>
      <c r="GS75" s="5"/>
      <c r="GT75" s="5"/>
      <c r="GU75" s="5"/>
      <c r="GV75" s="5"/>
      <c r="GW75" s="5"/>
      <c r="GX75" s="5"/>
      <c r="GY75" s="5"/>
      <c r="GZ75" s="5"/>
      <c r="HA75" s="5"/>
      <c r="HB75" s="5"/>
      <c r="HC75" s="5"/>
      <c r="HD75" s="5"/>
      <c r="HE75" s="5"/>
      <c r="HF75" s="5"/>
      <c r="HG75" s="5"/>
      <c r="HH75" s="5"/>
      <c r="HI75" s="5"/>
      <c r="HJ75" s="5"/>
      <c r="HK75" s="5"/>
      <c r="HL75" s="5"/>
      <c r="HM75" s="5"/>
      <c r="HN75" s="5"/>
      <c r="HO75" s="5"/>
      <c r="HP75" s="5"/>
      <c r="HQ75" s="5"/>
      <c r="HR75" s="5"/>
      <c r="HS75" s="5"/>
      <c r="HT75" s="5"/>
      <c r="HU75" s="5"/>
      <c r="HV75" s="5"/>
      <c r="HW75" s="5"/>
      <c r="HX75" s="5"/>
      <c r="HY75" s="5"/>
      <c r="HZ75" s="5"/>
      <c r="IA75" s="5"/>
      <c r="IB75" s="5"/>
      <c r="IC75" s="5"/>
      <c r="ID75" s="5"/>
      <c r="IE75" s="5"/>
      <c r="IF75" s="5"/>
      <c r="IG75" s="5"/>
      <c r="IH75" s="5"/>
      <c r="II75" s="5"/>
      <c r="IJ75" s="5"/>
      <c r="IK75" s="5"/>
      <c r="IL75" s="5"/>
      <c r="IM75" s="5"/>
      <c r="IN75" s="5"/>
      <c r="IO75" s="5"/>
      <c r="IP75" s="5"/>
      <c r="IQ75" s="5"/>
      <c r="IR75" s="5"/>
      <c r="IS75" s="5"/>
      <c r="IT75" s="5"/>
      <c r="IU75" s="5"/>
      <c r="IV75" s="5"/>
    </row>
    <row r="76" spans="1:256" s="9" customFormat="1" ht="24.95" customHeight="1" x14ac:dyDescent="0.3">
      <c r="A76" s="144" t="s">
        <v>208</v>
      </c>
      <c r="B76" s="106">
        <v>41922</v>
      </c>
      <c r="C76" s="139">
        <v>1254000</v>
      </c>
      <c r="D76" s="133"/>
      <c r="E76" s="132">
        <f t="shared" ref="E76:E87" si="10">C76+D76</f>
        <v>1254000</v>
      </c>
      <c r="F76" s="134">
        <v>643177</v>
      </c>
      <c r="G76" s="132">
        <f t="shared" si="6"/>
        <v>610823</v>
      </c>
      <c r="H76" s="25">
        <v>5</v>
      </c>
      <c r="I76" s="26">
        <v>0.45100000000000001</v>
      </c>
      <c r="J76" s="25">
        <v>12</v>
      </c>
      <c r="K76" s="135">
        <f t="shared" si="7"/>
        <v>275481</v>
      </c>
      <c r="L76" s="135">
        <f t="shared" si="8"/>
        <v>918658</v>
      </c>
      <c r="M76" s="135">
        <f t="shared" si="9"/>
        <v>335342</v>
      </c>
      <c r="N76" s="30" t="s">
        <v>1042</v>
      </c>
      <c r="O76" s="3"/>
      <c r="P76" s="3"/>
      <c r="V76" s="5"/>
      <c r="W76" s="5"/>
      <c r="X76" s="5"/>
      <c r="Y76" s="5"/>
      <c r="Z76" s="5"/>
      <c r="AA76" s="5"/>
      <c r="AB76" s="5"/>
      <c r="AC76" s="5"/>
      <c r="AD76" s="5"/>
      <c r="AE76" s="5"/>
      <c r="AF76" s="5"/>
      <c r="AG76" s="5"/>
      <c r="AH76" s="5"/>
      <c r="AI76" s="5"/>
      <c r="AJ76" s="5"/>
      <c r="AK76" s="5"/>
      <c r="AL76" s="5"/>
      <c r="AM76" s="5"/>
      <c r="AN76" s="5"/>
      <c r="AO76" s="5"/>
      <c r="AP76" s="5"/>
      <c r="AQ76" s="5"/>
      <c r="AR76" s="5"/>
      <c r="AS76" s="5"/>
      <c r="AT76" s="5"/>
      <c r="AU76" s="5"/>
      <c r="AV76" s="5"/>
      <c r="AW76" s="5"/>
      <c r="AX76" s="5"/>
      <c r="AY76" s="5"/>
      <c r="AZ76" s="5"/>
      <c r="BA76" s="5"/>
      <c r="BB76" s="5"/>
      <c r="BC76" s="5"/>
      <c r="BD76" s="5"/>
      <c r="BE76" s="5"/>
      <c r="BF76" s="5"/>
      <c r="BG76" s="5"/>
      <c r="BH76" s="5"/>
      <c r="BI76" s="5"/>
      <c r="BJ76" s="5"/>
      <c r="BK76" s="5"/>
      <c r="BL76" s="5"/>
      <c r="BM76" s="5"/>
      <c r="BN76" s="5"/>
      <c r="BO76" s="5"/>
      <c r="BP76" s="5"/>
      <c r="BQ76" s="5"/>
      <c r="BR76" s="5"/>
      <c r="BS76" s="5"/>
      <c r="BT76" s="5"/>
      <c r="BU76" s="5"/>
      <c r="BV76" s="5"/>
      <c r="BW76" s="5"/>
      <c r="BX76" s="5"/>
      <c r="BY76" s="5"/>
      <c r="BZ76" s="5"/>
      <c r="CA76" s="5"/>
      <c r="CB76" s="5"/>
      <c r="CC76" s="5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5"/>
      <c r="CW76" s="5"/>
      <c r="CX76" s="5"/>
      <c r="CY76" s="5"/>
      <c r="CZ76" s="5"/>
      <c r="DA76" s="5"/>
      <c r="DB76" s="5"/>
      <c r="DC76" s="5"/>
      <c r="DD76" s="5"/>
      <c r="DE76" s="5"/>
      <c r="DF76" s="5"/>
      <c r="DG76" s="5"/>
      <c r="DH76" s="5"/>
      <c r="DI76" s="5"/>
      <c r="DJ76" s="5"/>
      <c r="DK76" s="5"/>
      <c r="DL76" s="5"/>
      <c r="DM76" s="5"/>
      <c r="DN76" s="5"/>
      <c r="DO76" s="5"/>
      <c r="DP76" s="5"/>
      <c r="DQ76" s="5"/>
      <c r="DR76" s="5"/>
      <c r="DS76" s="5"/>
      <c r="DT76" s="5"/>
      <c r="DU76" s="5"/>
      <c r="DV76" s="5"/>
      <c r="DW76" s="5"/>
      <c r="DX76" s="5"/>
      <c r="DY76" s="5"/>
      <c r="DZ76" s="5"/>
      <c r="EA76" s="5"/>
      <c r="EB76" s="5"/>
      <c r="EC76" s="5"/>
      <c r="ED76" s="5"/>
      <c r="EE76" s="5"/>
      <c r="EF76" s="5"/>
      <c r="EG76" s="5"/>
      <c r="EH76" s="5"/>
      <c r="EI76" s="5"/>
      <c r="EJ76" s="5"/>
      <c r="EK76" s="5"/>
      <c r="EL76" s="5"/>
      <c r="EM76" s="5"/>
      <c r="EN76" s="5"/>
      <c r="EO76" s="5"/>
      <c r="EP76" s="5"/>
      <c r="EQ76" s="5"/>
      <c r="ER76" s="5"/>
      <c r="ES76" s="5"/>
      <c r="ET76" s="5"/>
      <c r="EU76" s="5"/>
      <c r="EV76" s="5"/>
      <c r="EW76" s="5"/>
      <c r="EX76" s="5"/>
      <c r="EY76" s="5"/>
      <c r="EZ76" s="5"/>
      <c r="FA76" s="5"/>
      <c r="FB76" s="5"/>
      <c r="FC76" s="5"/>
      <c r="FD76" s="5"/>
      <c r="FE76" s="5"/>
      <c r="FF76" s="5"/>
      <c r="FG76" s="5"/>
      <c r="FH76" s="5"/>
      <c r="FI76" s="5"/>
      <c r="FJ76" s="5"/>
      <c r="FK76" s="5"/>
      <c r="FL76" s="5"/>
      <c r="FM76" s="5"/>
      <c r="FN76" s="5"/>
      <c r="FO76" s="5"/>
      <c r="FP76" s="5"/>
      <c r="FQ76" s="5"/>
      <c r="FR76" s="5"/>
      <c r="FS76" s="5"/>
      <c r="FT76" s="5"/>
      <c r="FU76" s="5"/>
      <c r="FV76" s="5"/>
      <c r="FW76" s="5"/>
      <c r="FX76" s="5"/>
      <c r="FY76" s="5"/>
      <c r="FZ76" s="5"/>
      <c r="GA76" s="5"/>
      <c r="GB76" s="5"/>
      <c r="GC76" s="5"/>
      <c r="GD76" s="5"/>
      <c r="GE76" s="5"/>
      <c r="GF76" s="5"/>
      <c r="GG76" s="5"/>
      <c r="GH76" s="5"/>
      <c r="GI76" s="5"/>
      <c r="GJ76" s="5"/>
      <c r="GK76" s="5"/>
      <c r="GL76" s="5"/>
      <c r="GM76" s="5"/>
      <c r="GN76" s="5"/>
      <c r="GO76" s="5"/>
      <c r="GP76" s="5"/>
      <c r="GQ76" s="5"/>
      <c r="GR76" s="5"/>
      <c r="GS76" s="5"/>
      <c r="GT76" s="5"/>
      <c r="GU76" s="5"/>
      <c r="GV76" s="5"/>
      <c r="GW76" s="5"/>
      <c r="GX76" s="5"/>
      <c r="GY76" s="5"/>
      <c r="GZ76" s="5"/>
      <c r="HA76" s="5"/>
      <c r="HB76" s="5"/>
      <c r="HC76" s="5"/>
      <c r="HD76" s="5"/>
      <c r="HE76" s="5"/>
      <c r="HF76" s="5"/>
      <c r="HG76" s="5"/>
      <c r="HH76" s="5"/>
      <c r="HI76" s="5"/>
      <c r="HJ76" s="5"/>
      <c r="HK76" s="5"/>
      <c r="HL76" s="5"/>
      <c r="HM76" s="5"/>
      <c r="HN76" s="5"/>
      <c r="HO76" s="5"/>
      <c r="HP76" s="5"/>
      <c r="HQ76" s="5"/>
      <c r="HR76" s="5"/>
      <c r="HS76" s="5"/>
      <c r="HT76" s="5"/>
      <c r="HU76" s="5"/>
      <c r="HV76" s="5"/>
      <c r="HW76" s="5"/>
      <c r="HX76" s="5"/>
      <c r="HY76" s="5"/>
      <c r="HZ76" s="5"/>
      <c r="IA76" s="5"/>
      <c r="IB76" s="5"/>
      <c r="IC76" s="5"/>
      <c r="ID76" s="5"/>
      <c r="IE76" s="5"/>
      <c r="IF76" s="5"/>
      <c r="IG76" s="5"/>
      <c r="IH76" s="5"/>
      <c r="II76" s="5"/>
      <c r="IJ76" s="5"/>
      <c r="IK76" s="5"/>
      <c r="IL76" s="5"/>
      <c r="IM76" s="5"/>
      <c r="IN76" s="5"/>
      <c r="IO76" s="5"/>
      <c r="IP76" s="5"/>
      <c r="IQ76" s="5"/>
      <c r="IR76" s="5"/>
      <c r="IS76" s="5"/>
      <c r="IT76" s="5"/>
      <c r="IU76" s="5"/>
      <c r="IV76" s="5"/>
    </row>
    <row r="77" spans="1:256" s="9" customFormat="1" ht="24.95" customHeight="1" x14ac:dyDescent="0.3">
      <c r="A77" s="144" t="s">
        <v>635</v>
      </c>
      <c r="B77" s="106">
        <v>41989</v>
      </c>
      <c r="C77" s="139">
        <v>396000</v>
      </c>
      <c r="D77" s="133"/>
      <c r="E77" s="132">
        <f t="shared" si="10"/>
        <v>396000</v>
      </c>
      <c r="F77" s="134">
        <v>186767</v>
      </c>
      <c r="G77" s="132">
        <f t="shared" si="6"/>
        <v>209233</v>
      </c>
      <c r="H77" s="25">
        <v>5</v>
      </c>
      <c r="I77" s="26">
        <v>0.45100000000000001</v>
      </c>
      <c r="J77" s="25">
        <v>12</v>
      </c>
      <c r="K77" s="135">
        <f t="shared" si="7"/>
        <v>94364</v>
      </c>
      <c r="L77" s="135">
        <f t="shared" si="8"/>
        <v>281131</v>
      </c>
      <c r="M77" s="135">
        <f t="shared" si="9"/>
        <v>114869</v>
      </c>
      <c r="N77" s="30" t="s">
        <v>1042</v>
      </c>
      <c r="O77" s="3"/>
      <c r="P77" s="3"/>
      <c r="V77" s="5"/>
      <c r="W77" s="5"/>
      <c r="X77" s="5"/>
      <c r="Y77" s="5"/>
      <c r="Z77" s="5"/>
      <c r="AA77" s="5"/>
      <c r="AB77" s="5"/>
      <c r="AC77" s="5"/>
      <c r="AD77" s="5"/>
      <c r="AE77" s="5"/>
      <c r="AF77" s="5"/>
      <c r="AG77" s="5"/>
      <c r="AH77" s="5"/>
      <c r="AI77" s="5"/>
      <c r="AJ77" s="5"/>
      <c r="AK77" s="5"/>
      <c r="AL77" s="5"/>
      <c r="AM77" s="5"/>
      <c r="AN77" s="5"/>
      <c r="AO77" s="5"/>
      <c r="AP77" s="5"/>
      <c r="AQ77" s="5"/>
      <c r="AR77" s="5"/>
      <c r="AS77" s="5"/>
      <c r="AT77" s="5"/>
      <c r="AU77" s="5"/>
      <c r="AV77" s="5"/>
      <c r="AW77" s="5"/>
      <c r="AX77" s="5"/>
      <c r="AY77" s="5"/>
      <c r="AZ77" s="5"/>
      <c r="BA77" s="5"/>
      <c r="BB77" s="5"/>
      <c r="BC77" s="5"/>
      <c r="BD77" s="5"/>
      <c r="BE77" s="5"/>
      <c r="BF77" s="5"/>
      <c r="BG77" s="5"/>
      <c r="BH77" s="5"/>
      <c r="BI77" s="5"/>
      <c r="BJ77" s="5"/>
      <c r="BK77" s="5"/>
      <c r="BL77" s="5"/>
      <c r="BM77" s="5"/>
      <c r="BN77" s="5"/>
      <c r="BO77" s="5"/>
      <c r="BP77" s="5"/>
      <c r="BQ77" s="5"/>
      <c r="BR77" s="5"/>
      <c r="BS77" s="5"/>
      <c r="BT77" s="5"/>
      <c r="BU77" s="5"/>
      <c r="BV77" s="5"/>
      <c r="BW77" s="5"/>
      <c r="BX77" s="5"/>
      <c r="BY77" s="5"/>
      <c r="BZ77" s="5"/>
      <c r="CA77" s="5"/>
      <c r="CB77" s="5"/>
      <c r="CC77" s="5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5"/>
      <c r="CW77" s="5"/>
      <c r="CX77" s="5"/>
      <c r="CY77" s="5"/>
      <c r="CZ77" s="5"/>
      <c r="DA77" s="5"/>
      <c r="DB77" s="5"/>
      <c r="DC77" s="5"/>
      <c r="DD77" s="5"/>
      <c r="DE77" s="5"/>
      <c r="DF77" s="5"/>
      <c r="DG77" s="5"/>
      <c r="DH77" s="5"/>
      <c r="DI77" s="5"/>
      <c r="DJ77" s="5"/>
      <c r="DK77" s="5"/>
      <c r="DL77" s="5"/>
      <c r="DM77" s="5"/>
      <c r="DN77" s="5"/>
      <c r="DO77" s="5"/>
      <c r="DP77" s="5"/>
      <c r="DQ77" s="5"/>
      <c r="DR77" s="5"/>
      <c r="DS77" s="5"/>
      <c r="DT77" s="5"/>
      <c r="DU77" s="5"/>
      <c r="DV77" s="5"/>
      <c r="DW77" s="5"/>
      <c r="DX77" s="5"/>
      <c r="DY77" s="5"/>
      <c r="DZ77" s="5"/>
      <c r="EA77" s="5"/>
      <c r="EB77" s="5"/>
      <c r="EC77" s="5"/>
      <c r="ED77" s="5"/>
      <c r="EE77" s="5"/>
      <c r="EF77" s="5"/>
      <c r="EG77" s="5"/>
      <c r="EH77" s="5"/>
      <c r="EI77" s="5"/>
      <c r="EJ77" s="5"/>
      <c r="EK77" s="5"/>
      <c r="EL77" s="5"/>
      <c r="EM77" s="5"/>
      <c r="EN77" s="5"/>
      <c r="EO77" s="5"/>
      <c r="EP77" s="5"/>
      <c r="EQ77" s="5"/>
      <c r="ER77" s="5"/>
      <c r="ES77" s="5"/>
      <c r="ET77" s="5"/>
      <c r="EU77" s="5"/>
      <c r="EV77" s="5"/>
      <c r="EW77" s="5"/>
      <c r="EX77" s="5"/>
      <c r="EY77" s="5"/>
      <c r="EZ77" s="5"/>
      <c r="FA77" s="5"/>
      <c r="FB77" s="5"/>
      <c r="FC77" s="5"/>
      <c r="FD77" s="5"/>
      <c r="FE77" s="5"/>
      <c r="FF77" s="5"/>
      <c r="FG77" s="5"/>
      <c r="FH77" s="5"/>
      <c r="FI77" s="5"/>
      <c r="FJ77" s="5"/>
      <c r="FK77" s="5"/>
      <c r="FL77" s="5"/>
      <c r="FM77" s="5"/>
      <c r="FN77" s="5"/>
      <c r="FO77" s="5"/>
      <c r="FP77" s="5"/>
      <c r="FQ77" s="5"/>
      <c r="FR77" s="5"/>
      <c r="FS77" s="5"/>
      <c r="FT77" s="5"/>
      <c r="FU77" s="5"/>
      <c r="FV77" s="5"/>
      <c r="FW77" s="5"/>
      <c r="FX77" s="5"/>
      <c r="FY77" s="5"/>
      <c r="FZ77" s="5"/>
      <c r="GA77" s="5"/>
      <c r="GB77" s="5"/>
      <c r="GC77" s="5"/>
      <c r="GD77" s="5"/>
      <c r="GE77" s="5"/>
      <c r="GF77" s="5"/>
      <c r="GG77" s="5"/>
      <c r="GH77" s="5"/>
      <c r="GI77" s="5"/>
      <c r="GJ77" s="5"/>
      <c r="GK77" s="5"/>
      <c r="GL77" s="5"/>
      <c r="GM77" s="5"/>
      <c r="GN77" s="5"/>
      <c r="GO77" s="5"/>
      <c r="GP77" s="5"/>
      <c r="GQ77" s="5"/>
      <c r="GR77" s="5"/>
      <c r="GS77" s="5"/>
      <c r="GT77" s="5"/>
      <c r="GU77" s="5"/>
      <c r="GV77" s="5"/>
      <c r="GW77" s="5"/>
      <c r="GX77" s="5"/>
      <c r="GY77" s="5"/>
      <c r="GZ77" s="5"/>
      <c r="HA77" s="5"/>
      <c r="HB77" s="5"/>
      <c r="HC77" s="5"/>
      <c r="HD77" s="5"/>
      <c r="HE77" s="5"/>
      <c r="HF77" s="5"/>
      <c r="HG77" s="5"/>
      <c r="HH77" s="5"/>
      <c r="HI77" s="5"/>
      <c r="HJ77" s="5"/>
      <c r="HK77" s="5"/>
      <c r="HL77" s="5"/>
      <c r="HM77" s="5"/>
      <c r="HN77" s="5"/>
      <c r="HO77" s="5"/>
      <c r="HP77" s="5"/>
      <c r="HQ77" s="5"/>
      <c r="HR77" s="5"/>
      <c r="HS77" s="5"/>
      <c r="HT77" s="5"/>
      <c r="HU77" s="5"/>
      <c r="HV77" s="5"/>
      <c r="HW77" s="5"/>
      <c r="HX77" s="5"/>
      <c r="HY77" s="5"/>
      <c r="HZ77" s="5"/>
      <c r="IA77" s="5"/>
      <c r="IB77" s="5"/>
      <c r="IC77" s="5"/>
      <c r="ID77" s="5"/>
      <c r="IE77" s="5"/>
      <c r="IF77" s="5"/>
      <c r="IG77" s="5"/>
      <c r="IH77" s="5"/>
      <c r="II77" s="5"/>
      <c r="IJ77" s="5"/>
      <c r="IK77" s="5"/>
      <c r="IL77" s="5"/>
      <c r="IM77" s="5"/>
      <c r="IN77" s="5"/>
      <c r="IO77" s="5"/>
      <c r="IP77" s="5"/>
      <c r="IQ77" s="5"/>
      <c r="IR77" s="5"/>
      <c r="IS77" s="5"/>
      <c r="IT77" s="5"/>
      <c r="IU77" s="5"/>
      <c r="IV77" s="5"/>
    </row>
    <row r="78" spans="1:256" s="9" customFormat="1" ht="24.95" customHeight="1" x14ac:dyDescent="0.3">
      <c r="A78" s="144" t="s">
        <v>635</v>
      </c>
      <c r="B78" s="106">
        <v>41989</v>
      </c>
      <c r="C78" s="139">
        <v>396000</v>
      </c>
      <c r="D78" s="133"/>
      <c r="E78" s="132">
        <f t="shared" si="10"/>
        <v>396000</v>
      </c>
      <c r="F78" s="134">
        <v>186767</v>
      </c>
      <c r="G78" s="132">
        <f t="shared" si="6"/>
        <v>209233</v>
      </c>
      <c r="H78" s="25">
        <v>5</v>
      </c>
      <c r="I78" s="26">
        <v>0.45100000000000001</v>
      </c>
      <c r="J78" s="25">
        <v>12</v>
      </c>
      <c r="K78" s="135">
        <f t="shared" si="7"/>
        <v>94364</v>
      </c>
      <c r="L78" s="135">
        <f t="shared" si="8"/>
        <v>281131</v>
      </c>
      <c r="M78" s="135">
        <f t="shared" si="9"/>
        <v>114869</v>
      </c>
      <c r="N78" s="30" t="s">
        <v>1042</v>
      </c>
      <c r="O78" s="3"/>
      <c r="P78" s="3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5"/>
      <c r="AI78" s="5"/>
      <c r="AJ78" s="5"/>
      <c r="AK78" s="5"/>
      <c r="AL78" s="5"/>
      <c r="AM78" s="5"/>
      <c r="AN78" s="5"/>
      <c r="AO78" s="5"/>
      <c r="AP78" s="5"/>
      <c r="AQ78" s="5"/>
      <c r="AR78" s="5"/>
      <c r="AS78" s="5"/>
      <c r="AT78" s="5"/>
      <c r="AU78" s="5"/>
      <c r="AV78" s="5"/>
      <c r="AW78" s="5"/>
      <c r="AX78" s="5"/>
      <c r="AY78" s="5"/>
      <c r="AZ78" s="5"/>
      <c r="BA78" s="5"/>
      <c r="BB78" s="5"/>
      <c r="BC78" s="5"/>
      <c r="BD78" s="5"/>
      <c r="BE78" s="5"/>
      <c r="BF78" s="5"/>
      <c r="BG78" s="5"/>
      <c r="BH78" s="5"/>
      <c r="BI78" s="5"/>
      <c r="BJ78" s="5"/>
      <c r="BK78" s="5"/>
      <c r="BL78" s="5"/>
      <c r="BM78" s="5"/>
      <c r="BN78" s="5"/>
      <c r="BO78" s="5"/>
      <c r="BP78" s="5"/>
      <c r="BQ78" s="5"/>
      <c r="BR78" s="5"/>
      <c r="BS78" s="5"/>
      <c r="BT78" s="5"/>
      <c r="BU78" s="5"/>
      <c r="BV78" s="5"/>
      <c r="BW78" s="5"/>
      <c r="BX78" s="5"/>
      <c r="BY78" s="5"/>
      <c r="BZ78" s="5"/>
      <c r="CA78" s="5"/>
      <c r="CB78" s="5"/>
      <c r="CC78" s="5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5"/>
      <c r="CW78" s="5"/>
      <c r="CX78" s="5"/>
      <c r="CY78" s="5"/>
      <c r="CZ78" s="5"/>
      <c r="DA78" s="5"/>
      <c r="DB78" s="5"/>
      <c r="DC78" s="5"/>
      <c r="DD78" s="5"/>
      <c r="DE78" s="5"/>
      <c r="DF78" s="5"/>
      <c r="DG78" s="5"/>
      <c r="DH78" s="5"/>
      <c r="DI78" s="5"/>
      <c r="DJ78" s="5"/>
      <c r="DK78" s="5"/>
      <c r="DL78" s="5"/>
      <c r="DM78" s="5"/>
      <c r="DN78" s="5"/>
      <c r="DO78" s="5"/>
      <c r="DP78" s="5"/>
      <c r="DQ78" s="5"/>
      <c r="DR78" s="5"/>
      <c r="DS78" s="5"/>
      <c r="DT78" s="5"/>
      <c r="DU78" s="5"/>
      <c r="DV78" s="5"/>
      <c r="DW78" s="5"/>
      <c r="DX78" s="5"/>
      <c r="DY78" s="5"/>
      <c r="DZ78" s="5"/>
      <c r="EA78" s="5"/>
      <c r="EB78" s="5"/>
      <c r="EC78" s="5"/>
      <c r="ED78" s="5"/>
      <c r="EE78" s="5"/>
      <c r="EF78" s="5"/>
      <c r="EG78" s="5"/>
      <c r="EH78" s="5"/>
      <c r="EI78" s="5"/>
      <c r="EJ78" s="5"/>
      <c r="EK78" s="5"/>
      <c r="EL78" s="5"/>
      <c r="EM78" s="5"/>
      <c r="EN78" s="5"/>
      <c r="EO78" s="5"/>
      <c r="EP78" s="5"/>
      <c r="EQ78" s="5"/>
      <c r="ER78" s="5"/>
      <c r="ES78" s="5"/>
      <c r="ET78" s="5"/>
      <c r="EU78" s="5"/>
      <c r="EV78" s="5"/>
      <c r="EW78" s="5"/>
      <c r="EX78" s="5"/>
      <c r="EY78" s="5"/>
      <c r="EZ78" s="5"/>
      <c r="FA78" s="5"/>
      <c r="FB78" s="5"/>
      <c r="FC78" s="5"/>
      <c r="FD78" s="5"/>
      <c r="FE78" s="5"/>
      <c r="FF78" s="5"/>
      <c r="FG78" s="5"/>
      <c r="FH78" s="5"/>
      <c r="FI78" s="5"/>
      <c r="FJ78" s="5"/>
      <c r="FK78" s="5"/>
      <c r="FL78" s="5"/>
      <c r="FM78" s="5"/>
      <c r="FN78" s="5"/>
      <c r="FO78" s="5"/>
      <c r="FP78" s="5"/>
      <c r="FQ78" s="5"/>
      <c r="FR78" s="5"/>
      <c r="FS78" s="5"/>
      <c r="FT78" s="5"/>
      <c r="FU78" s="5"/>
      <c r="FV78" s="5"/>
      <c r="FW78" s="5"/>
      <c r="FX78" s="5"/>
      <c r="FY78" s="5"/>
      <c r="FZ78" s="5"/>
      <c r="GA78" s="5"/>
      <c r="GB78" s="5"/>
      <c r="GC78" s="5"/>
      <c r="GD78" s="5"/>
      <c r="GE78" s="5"/>
      <c r="GF78" s="5"/>
      <c r="GG78" s="5"/>
      <c r="GH78" s="5"/>
      <c r="GI78" s="5"/>
      <c r="GJ78" s="5"/>
      <c r="GK78" s="5"/>
      <c r="GL78" s="5"/>
      <c r="GM78" s="5"/>
      <c r="GN78" s="5"/>
      <c r="GO78" s="5"/>
      <c r="GP78" s="5"/>
      <c r="GQ78" s="5"/>
      <c r="GR78" s="5"/>
      <c r="GS78" s="5"/>
      <c r="GT78" s="5"/>
      <c r="GU78" s="5"/>
      <c r="GV78" s="5"/>
      <c r="GW78" s="5"/>
      <c r="GX78" s="5"/>
      <c r="GY78" s="5"/>
      <c r="GZ78" s="5"/>
      <c r="HA78" s="5"/>
      <c r="HB78" s="5"/>
      <c r="HC78" s="5"/>
      <c r="HD78" s="5"/>
      <c r="HE78" s="5"/>
      <c r="HF78" s="5"/>
      <c r="HG78" s="5"/>
      <c r="HH78" s="5"/>
      <c r="HI78" s="5"/>
      <c r="HJ78" s="5"/>
      <c r="HK78" s="5"/>
      <c r="HL78" s="5"/>
      <c r="HM78" s="5"/>
      <c r="HN78" s="5"/>
      <c r="HO78" s="5"/>
      <c r="HP78" s="5"/>
      <c r="HQ78" s="5"/>
      <c r="HR78" s="5"/>
      <c r="HS78" s="5"/>
      <c r="HT78" s="5"/>
      <c r="HU78" s="5"/>
      <c r="HV78" s="5"/>
      <c r="HW78" s="5"/>
      <c r="HX78" s="5"/>
      <c r="HY78" s="5"/>
      <c r="HZ78" s="5"/>
      <c r="IA78" s="5"/>
      <c r="IB78" s="5"/>
      <c r="IC78" s="5"/>
      <c r="ID78" s="5"/>
      <c r="IE78" s="5"/>
      <c r="IF78" s="5"/>
      <c r="IG78" s="5"/>
      <c r="IH78" s="5"/>
      <c r="II78" s="5"/>
      <c r="IJ78" s="5"/>
      <c r="IK78" s="5"/>
      <c r="IL78" s="5"/>
      <c r="IM78" s="5"/>
      <c r="IN78" s="5"/>
      <c r="IO78" s="5"/>
      <c r="IP78" s="5"/>
      <c r="IQ78" s="5"/>
      <c r="IR78" s="5"/>
      <c r="IS78" s="5"/>
      <c r="IT78" s="5"/>
      <c r="IU78" s="5"/>
      <c r="IV78" s="5"/>
    </row>
    <row r="79" spans="1:256" ht="24.95" customHeight="1" x14ac:dyDescent="0.3">
      <c r="A79" s="145" t="s">
        <v>1068</v>
      </c>
      <c r="B79" s="106" t="s">
        <v>1069</v>
      </c>
      <c r="C79" s="139">
        <v>650000</v>
      </c>
      <c r="D79" s="133"/>
      <c r="E79" s="132">
        <f t="shared" si="10"/>
        <v>650000</v>
      </c>
      <c r="F79" s="134">
        <v>306562</v>
      </c>
      <c r="G79" s="132">
        <f t="shared" si="6"/>
        <v>343438</v>
      </c>
      <c r="H79" s="25">
        <v>5</v>
      </c>
      <c r="I79" s="26">
        <v>0.45100000000000001</v>
      </c>
      <c r="J79" s="25">
        <v>12</v>
      </c>
      <c r="K79" s="135">
        <f t="shared" si="7"/>
        <v>154891</v>
      </c>
      <c r="L79" s="135">
        <f t="shared" si="8"/>
        <v>461453</v>
      </c>
      <c r="M79" s="135">
        <f t="shared" si="9"/>
        <v>188547</v>
      </c>
      <c r="N79" s="30" t="s">
        <v>1042</v>
      </c>
      <c r="O79" s="3"/>
      <c r="P79" s="3"/>
    </row>
    <row r="80" spans="1:256" ht="24.95" customHeight="1" x14ac:dyDescent="0.3">
      <c r="A80" s="145" t="s">
        <v>1070</v>
      </c>
      <c r="B80" s="106" t="s">
        <v>1069</v>
      </c>
      <c r="C80" s="139">
        <v>600000</v>
      </c>
      <c r="D80" s="133"/>
      <c r="E80" s="132">
        <f t="shared" si="10"/>
        <v>600000</v>
      </c>
      <c r="F80" s="134">
        <v>282980</v>
      </c>
      <c r="G80" s="132">
        <f t="shared" si="6"/>
        <v>317020</v>
      </c>
      <c r="H80" s="25">
        <v>5</v>
      </c>
      <c r="I80" s="26">
        <v>0.45100000000000001</v>
      </c>
      <c r="J80" s="25">
        <v>12</v>
      </c>
      <c r="K80" s="135">
        <f t="shared" si="7"/>
        <v>142976</v>
      </c>
      <c r="L80" s="135">
        <f t="shared" si="8"/>
        <v>425956</v>
      </c>
      <c r="M80" s="135">
        <f t="shared" si="9"/>
        <v>174044</v>
      </c>
      <c r="N80" s="30" t="s">
        <v>1042</v>
      </c>
      <c r="O80" s="3"/>
      <c r="P80" s="3"/>
    </row>
    <row r="81" spans="1:21" ht="24.95" customHeight="1" x14ac:dyDescent="0.3">
      <c r="A81" s="145" t="s">
        <v>1068</v>
      </c>
      <c r="B81" s="106" t="s">
        <v>1069</v>
      </c>
      <c r="C81" s="139">
        <v>650000</v>
      </c>
      <c r="D81" s="133"/>
      <c r="E81" s="132">
        <f t="shared" si="10"/>
        <v>650000</v>
      </c>
      <c r="F81" s="134">
        <v>306562</v>
      </c>
      <c r="G81" s="132">
        <f t="shared" si="6"/>
        <v>343438</v>
      </c>
      <c r="H81" s="25">
        <v>5</v>
      </c>
      <c r="I81" s="26">
        <v>0.45100000000000001</v>
      </c>
      <c r="J81" s="25">
        <v>12</v>
      </c>
      <c r="K81" s="135">
        <f t="shared" si="7"/>
        <v>154891</v>
      </c>
      <c r="L81" s="135">
        <f t="shared" si="8"/>
        <v>461453</v>
      </c>
      <c r="M81" s="135">
        <f t="shared" si="9"/>
        <v>188547</v>
      </c>
      <c r="N81" s="30" t="s">
        <v>1042</v>
      </c>
      <c r="O81" s="3"/>
      <c r="P81" s="3"/>
      <c r="Q81" s="5"/>
      <c r="R81" s="5"/>
      <c r="S81" s="5"/>
      <c r="T81" s="5"/>
      <c r="U81" s="5"/>
    </row>
    <row r="82" spans="1:21" ht="24.95" customHeight="1" x14ac:dyDescent="0.3">
      <c r="A82" s="145" t="s">
        <v>1070</v>
      </c>
      <c r="B82" s="106" t="s">
        <v>1069</v>
      </c>
      <c r="C82" s="139">
        <v>600000</v>
      </c>
      <c r="D82" s="133"/>
      <c r="E82" s="132">
        <f t="shared" si="10"/>
        <v>600000</v>
      </c>
      <c r="F82" s="134">
        <v>282980</v>
      </c>
      <c r="G82" s="132">
        <f t="shared" si="6"/>
        <v>317020</v>
      </c>
      <c r="H82" s="25">
        <v>5</v>
      </c>
      <c r="I82" s="26">
        <v>0.45100000000000001</v>
      </c>
      <c r="J82" s="25">
        <v>12</v>
      </c>
      <c r="K82" s="135">
        <f t="shared" si="7"/>
        <v>142976</v>
      </c>
      <c r="L82" s="135">
        <f t="shared" si="8"/>
        <v>425956</v>
      </c>
      <c r="M82" s="135">
        <f t="shared" si="9"/>
        <v>174044</v>
      </c>
      <c r="N82" s="30" t="s">
        <v>1042</v>
      </c>
      <c r="O82" s="3"/>
      <c r="P82" s="3"/>
      <c r="Q82" s="5"/>
      <c r="R82" s="5"/>
      <c r="S82" s="5"/>
      <c r="T82" s="5"/>
      <c r="U82" s="5"/>
    </row>
    <row r="83" spans="1:21" ht="24.95" customHeight="1" x14ac:dyDescent="0.3">
      <c r="A83" s="145" t="s">
        <v>1068</v>
      </c>
      <c r="B83" s="106" t="s">
        <v>1069</v>
      </c>
      <c r="C83" s="139">
        <v>650000</v>
      </c>
      <c r="D83" s="133"/>
      <c r="E83" s="132">
        <f t="shared" si="10"/>
        <v>650000</v>
      </c>
      <c r="F83" s="134">
        <v>306562</v>
      </c>
      <c r="G83" s="132">
        <f t="shared" si="6"/>
        <v>343438</v>
      </c>
      <c r="H83" s="25">
        <v>5</v>
      </c>
      <c r="I83" s="26">
        <v>0.45100000000000001</v>
      </c>
      <c r="J83" s="25">
        <v>12</v>
      </c>
      <c r="K83" s="135">
        <f t="shared" si="7"/>
        <v>154891</v>
      </c>
      <c r="L83" s="135">
        <f t="shared" si="8"/>
        <v>461453</v>
      </c>
      <c r="M83" s="135">
        <f t="shared" si="9"/>
        <v>188547</v>
      </c>
      <c r="N83" s="30" t="s">
        <v>1042</v>
      </c>
      <c r="O83" s="3"/>
      <c r="P83" s="3"/>
      <c r="Q83" s="5"/>
      <c r="R83" s="5"/>
      <c r="S83" s="5"/>
      <c r="T83" s="5"/>
      <c r="U83" s="5"/>
    </row>
    <row r="84" spans="1:21" ht="24.95" customHeight="1" x14ac:dyDescent="0.3">
      <c r="A84" s="145" t="s">
        <v>1070</v>
      </c>
      <c r="B84" s="106" t="s">
        <v>1069</v>
      </c>
      <c r="C84" s="139">
        <v>600000</v>
      </c>
      <c r="D84" s="133"/>
      <c r="E84" s="132">
        <f t="shared" si="10"/>
        <v>600000</v>
      </c>
      <c r="F84" s="134">
        <v>282980</v>
      </c>
      <c r="G84" s="132">
        <f t="shared" si="6"/>
        <v>317020</v>
      </c>
      <c r="H84" s="25">
        <v>5</v>
      </c>
      <c r="I84" s="26">
        <v>0.45100000000000001</v>
      </c>
      <c r="J84" s="25">
        <v>12</v>
      </c>
      <c r="K84" s="135">
        <f t="shared" si="7"/>
        <v>142976</v>
      </c>
      <c r="L84" s="135">
        <f t="shared" si="8"/>
        <v>425956</v>
      </c>
      <c r="M84" s="135">
        <f t="shared" si="9"/>
        <v>174044</v>
      </c>
      <c r="N84" s="30" t="s">
        <v>1071</v>
      </c>
      <c r="O84" s="3"/>
      <c r="P84" s="3"/>
      <c r="Q84" s="5"/>
      <c r="R84" s="5"/>
      <c r="S84" s="5"/>
      <c r="T84" s="5"/>
      <c r="U84" s="5"/>
    </row>
    <row r="85" spans="1:21" ht="24.95" customHeight="1" x14ac:dyDescent="0.3">
      <c r="A85" s="145" t="s">
        <v>1068</v>
      </c>
      <c r="B85" s="106" t="s">
        <v>1069</v>
      </c>
      <c r="C85" s="139">
        <v>650000</v>
      </c>
      <c r="D85" s="133"/>
      <c r="E85" s="132">
        <f t="shared" si="10"/>
        <v>650000</v>
      </c>
      <c r="F85" s="134">
        <v>306562</v>
      </c>
      <c r="G85" s="132">
        <f t="shared" si="6"/>
        <v>343438</v>
      </c>
      <c r="H85" s="25">
        <v>5</v>
      </c>
      <c r="I85" s="26">
        <v>0.45100000000000001</v>
      </c>
      <c r="J85" s="25">
        <v>12</v>
      </c>
      <c r="K85" s="135">
        <f t="shared" si="7"/>
        <v>154891</v>
      </c>
      <c r="L85" s="135">
        <f t="shared" si="8"/>
        <v>461453</v>
      </c>
      <c r="M85" s="135">
        <f t="shared" si="9"/>
        <v>188547</v>
      </c>
      <c r="N85" s="30" t="s">
        <v>1042</v>
      </c>
      <c r="O85" s="3"/>
      <c r="P85" s="3"/>
      <c r="Q85" s="5"/>
      <c r="R85" s="5"/>
      <c r="S85" s="5"/>
      <c r="T85" s="5"/>
      <c r="U85" s="5"/>
    </row>
    <row r="86" spans="1:21" ht="24.95" customHeight="1" x14ac:dyDescent="0.3">
      <c r="A86" s="145" t="s">
        <v>1070</v>
      </c>
      <c r="B86" s="106" t="s">
        <v>1069</v>
      </c>
      <c r="C86" s="139">
        <v>600000</v>
      </c>
      <c r="D86" s="133"/>
      <c r="E86" s="132">
        <f t="shared" si="10"/>
        <v>600000</v>
      </c>
      <c r="F86" s="134">
        <v>282980</v>
      </c>
      <c r="G86" s="132">
        <f t="shared" si="6"/>
        <v>317020</v>
      </c>
      <c r="H86" s="25">
        <v>5</v>
      </c>
      <c r="I86" s="26">
        <v>0.45100000000000001</v>
      </c>
      <c r="J86" s="25">
        <v>12</v>
      </c>
      <c r="K86" s="135">
        <f t="shared" si="7"/>
        <v>142976</v>
      </c>
      <c r="L86" s="135">
        <f t="shared" si="8"/>
        <v>425956</v>
      </c>
      <c r="M86" s="135">
        <f t="shared" si="9"/>
        <v>174044</v>
      </c>
      <c r="N86" s="30" t="s">
        <v>1042</v>
      </c>
      <c r="O86" s="3"/>
      <c r="P86" s="3"/>
      <c r="Q86" s="5"/>
      <c r="R86" s="5"/>
      <c r="S86" s="5"/>
      <c r="T86" s="5"/>
      <c r="U86" s="5"/>
    </row>
    <row r="87" spans="1:21" ht="24.95" customHeight="1" x14ac:dyDescent="0.3">
      <c r="A87" s="145" t="s">
        <v>1072</v>
      </c>
      <c r="B87" s="106">
        <v>42724</v>
      </c>
      <c r="C87" s="146"/>
      <c r="D87" s="146">
        <v>880000</v>
      </c>
      <c r="E87" s="147">
        <f t="shared" si="10"/>
        <v>880000</v>
      </c>
      <c r="F87" s="146">
        <v>0</v>
      </c>
      <c r="G87" s="147">
        <f t="shared" si="6"/>
        <v>880000</v>
      </c>
      <c r="H87" s="25">
        <v>5</v>
      </c>
      <c r="I87" s="26">
        <v>0.45100000000000001</v>
      </c>
      <c r="J87" s="25">
        <v>1</v>
      </c>
      <c r="K87" s="135">
        <f t="shared" si="7"/>
        <v>33073</v>
      </c>
      <c r="L87" s="135">
        <f t="shared" si="8"/>
        <v>33073</v>
      </c>
      <c r="M87" s="135">
        <f t="shared" si="9"/>
        <v>846927</v>
      </c>
      <c r="N87" s="30" t="s">
        <v>1042</v>
      </c>
      <c r="O87" s="3"/>
      <c r="P87" s="3"/>
      <c r="Q87" s="5"/>
      <c r="R87" s="5"/>
      <c r="S87" s="5"/>
      <c r="T87" s="5"/>
      <c r="U87" s="5"/>
    </row>
    <row r="88" spans="1:21" ht="24.95" customHeight="1" x14ac:dyDescent="0.3">
      <c r="A88" s="148"/>
      <c r="B88" s="149"/>
      <c r="C88" s="132"/>
      <c r="D88" s="133"/>
      <c r="E88" s="132"/>
      <c r="F88" s="134"/>
      <c r="G88" s="132"/>
      <c r="H88" s="25"/>
      <c r="I88" s="26"/>
      <c r="J88" s="25"/>
      <c r="K88" s="135"/>
      <c r="L88" s="135"/>
      <c r="M88" s="135"/>
      <c r="N88" s="70"/>
      <c r="O88" s="3"/>
      <c r="P88" s="3"/>
      <c r="Q88" s="5"/>
      <c r="R88" s="5"/>
      <c r="S88" s="5"/>
      <c r="T88" s="5"/>
      <c r="U88" s="5"/>
    </row>
    <row r="89" spans="1:21" ht="24.95" customHeight="1" thickBot="1" x14ac:dyDescent="0.35">
      <c r="A89" s="150" t="s">
        <v>1073</v>
      </c>
      <c r="B89" s="150"/>
      <c r="C89" s="151">
        <f>SUM(C57:C88)</f>
        <v>37950092</v>
      </c>
      <c r="D89" s="151">
        <f>SUM(D57:D88)</f>
        <v>880000</v>
      </c>
      <c r="E89" s="151">
        <f>SUM(E57:E88)</f>
        <v>38830092</v>
      </c>
      <c r="F89" s="151">
        <f>SUM(F57:F88)</f>
        <v>25035913</v>
      </c>
      <c r="G89" s="151">
        <f>SUM(G57:G88)</f>
        <v>13794179</v>
      </c>
      <c r="H89" s="152"/>
      <c r="I89" s="152"/>
      <c r="J89" s="152"/>
      <c r="K89" s="151">
        <f>SUM(K57:K88)</f>
        <v>5857370</v>
      </c>
      <c r="L89" s="151">
        <f>SUM(L57:L88)</f>
        <v>30893283</v>
      </c>
      <c r="M89" s="151">
        <f>SUM(M57:M88)</f>
        <v>7936809</v>
      </c>
      <c r="N89" s="54"/>
      <c r="O89" s="3"/>
      <c r="P89" s="3"/>
      <c r="Q89" s="5"/>
      <c r="R89" s="5"/>
      <c r="S89" s="5"/>
      <c r="T89" s="5"/>
      <c r="U89" s="5"/>
    </row>
    <row r="90" spans="1:21" ht="24.95" customHeight="1" thickTop="1" x14ac:dyDescent="0.3">
      <c r="A90" s="107" t="s">
        <v>1074</v>
      </c>
      <c r="B90" s="108"/>
      <c r="C90" s="153">
        <f>C89+C56</f>
        <v>165820060</v>
      </c>
      <c r="D90" s="153">
        <f>D89+D56</f>
        <v>18759730</v>
      </c>
      <c r="E90" s="153">
        <f>E89+E56</f>
        <v>184579790</v>
      </c>
      <c r="F90" s="153">
        <f>F89+F56</f>
        <v>112869983</v>
      </c>
      <c r="G90" s="153">
        <f>G89+G56</f>
        <v>71709807</v>
      </c>
      <c r="H90" s="154"/>
      <c r="I90" s="154"/>
      <c r="J90" s="154"/>
      <c r="K90" s="153">
        <f>K89+K56</f>
        <v>31414200</v>
      </c>
      <c r="L90" s="153">
        <f>L89+L56</f>
        <v>144284183</v>
      </c>
      <c r="M90" s="153">
        <f>M89+M56</f>
        <v>40295607</v>
      </c>
      <c r="N90" s="110"/>
      <c r="O90" s="3">
        <f>'[1]재무상태표(자체)'!G31</f>
        <v>40295607</v>
      </c>
      <c r="P90" s="3">
        <f>M90-O90</f>
        <v>0</v>
      </c>
      <c r="Q90" s="5"/>
      <c r="R90" s="5"/>
      <c r="S90" s="5"/>
      <c r="T90" s="5"/>
      <c r="U90" s="5"/>
    </row>
    <row r="91" spans="1:21" ht="24.95" customHeight="1" x14ac:dyDescent="0.3">
      <c r="A91" s="61"/>
      <c r="B91" s="61"/>
      <c r="C91" s="61"/>
      <c r="D91" s="61"/>
      <c r="E91" s="61"/>
      <c r="F91" s="3"/>
      <c r="G91" s="3"/>
      <c r="H91" s="62"/>
      <c r="I91" s="62"/>
      <c r="J91" s="62"/>
      <c r="K91" s="62"/>
      <c r="L91" s="62"/>
      <c r="M91" s="62"/>
      <c r="N91" s="62"/>
      <c r="O91" s="63"/>
      <c r="P91" s="5"/>
      <c r="Q91" s="5"/>
      <c r="R91" s="5"/>
      <c r="S91" s="5"/>
      <c r="T91" s="5"/>
      <c r="U91" s="5"/>
    </row>
  </sheetData>
  <mergeCells count="7">
    <mergeCell ref="A2:N2"/>
    <mergeCell ref="A3:N3"/>
    <mergeCell ref="A56:B56"/>
    <mergeCell ref="A89:B89"/>
    <mergeCell ref="A91:E91"/>
    <mergeCell ref="H91:L91"/>
    <mergeCell ref="M91:N91"/>
  </mergeCells>
  <phoneticPr fontId="4" type="noConversion"/>
  <printOptions horizontalCentered="1"/>
  <pageMargins left="0.55118110236220474" right="0.47244094488188981" top="0.59055118110236227" bottom="0.47244094488188981" header="0.31496062992125984" footer="0.31496062992125984"/>
  <pageSetup paperSize="9" scale="63" fitToHeight="5" orientation="landscape" r:id="rId1"/>
  <headerFooter alignWithMargins="0">
    <oddFooter xml:space="preserve">&amp;C
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39997558519241921"/>
  </sheetPr>
  <dimension ref="A1:IN348"/>
  <sheetViews>
    <sheetView showGridLines="0" view="pageBreakPreview" zoomScale="80" zoomScaleSheetLayoutView="80" workbookViewId="0">
      <pane ySplit="5" topLeftCell="A337" activePane="bottomLeft" state="frozen"/>
      <selection activeCell="L14" sqref="L14"/>
      <selection pane="bottomLeft" activeCell="F352" sqref="F352"/>
    </sheetView>
  </sheetViews>
  <sheetFormatPr defaultColWidth="7" defaultRowHeight="24.95" customHeight="1" x14ac:dyDescent="0.3"/>
  <cols>
    <col min="1" max="1" width="43" style="9" bestFit="1" customWidth="1"/>
    <col min="2" max="2" width="12.875" style="9" customWidth="1"/>
    <col min="3" max="3" width="14.5" style="128" bestFit="1" customWidth="1"/>
    <col min="4" max="4" width="12.125" style="128" bestFit="1" customWidth="1"/>
    <col min="5" max="5" width="14.5" style="128" bestFit="1" customWidth="1"/>
    <col min="6" max="6" width="45" style="4" bestFit="1" customWidth="1"/>
    <col min="7" max="7" width="19.375" style="4" customWidth="1"/>
    <col min="8" max="8" width="4.25" style="9" bestFit="1" customWidth="1"/>
    <col min="9" max="10" width="17.75" style="9" customWidth="1"/>
    <col min="11" max="12" width="12.125" style="9" customWidth="1"/>
    <col min="13" max="13" width="17.75" style="9" customWidth="1"/>
    <col min="14" max="14" width="12.125" style="5" customWidth="1"/>
    <col min="15" max="248" width="7" style="5"/>
    <col min="249" max="249" width="17.25" style="5" customWidth="1"/>
    <col min="250" max="250" width="11.375" style="5" bestFit="1" customWidth="1"/>
    <col min="251" max="253" width="15.875" style="5" bestFit="1" customWidth="1"/>
    <col min="254" max="255" width="12.125" style="5" customWidth="1"/>
    <col min="256" max="256" width="15.875" style="5" bestFit="1" customWidth="1"/>
    <col min="257" max="257" width="6.5" style="5" customWidth="1"/>
    <col min="258" max="258" width="8.625" style="5" bestFit="1" customWidth="1"/>
    <col min="259" max="259" width="14.375" style="5" bestFit="1" customWidth="1"/>
    <col min="260" max="262" width="15.875" style="5" bestFit="1" customWidth="1"/>
    <col min="263" max="263" width="19.375" style="5" customWidth="1"/>
    <col min="264" max="264" width="73.375" style="5" customWidth="1"/>
    <col min="265" max="266" width="17.75" style="5" customWidth="1"/>
    <col min="267" max="268" width="12.125" style="5" customWidth="1"/>
    <col min="269" max="269" width="17.75" style="5" customWidth="1"/>
    <col min="270" max="270" width="12.125" style="5" customWidth="1"/>
    <col min="271" max="504" width="7" style="5"/>
    <col min="505" max="505" width="17.25" style="5" customWidth="1"/>
    <col min="506" max="506" width="11.375" style="5" bestFit="1" customWidth="1"/>
    <col min="507" max="509" width="15.875" style="5" bestFit="1" customWidth="1"/>
    <col min="510" max="511" width="12.125" style="5" customWidth="1"/>
    <col min="512" max="512" width="15.875" style="5" bestFit="1" customWidth="1"/>
    <col min="513" max="513" width="6.5" style="5" customWidth="1"/>
    <col min="514" max="514" width="8.625" style="5" bestFit="1" customWidth="1"/>
    <col min="515" max="515" width="14.375" style="5" bestFit="1" customWidth="1"/>
    <col min="516" max="518" width="15.875" style="5" bestFit="1" customWidth="1"/>
    <col min="519" max="519" width="19.375" style="5" customWidth="1"/>
    <col min="520" max="520" width="73.375" style="5" customWidth="1"/>
    <col min="521" max="522" width="17.75" style="5" customWidth="1"/>
    <col min="523" max="524" width="12.125" style="5" customWidth="1"/>
    <col min="525" max="525" width="17.75" style="5" customWidth="1"/>
    <col min="526" max="526" width="12.125" style="5" customWidth="1"/>
    <col min="527" max="760" width="7" style="5"/>
    <col min="761" max="761" width="17.25" style="5" customWidth="1"/>
    <col min="762" max="762" width="11.375" style="5" bestFit="1" customWidth="1"/>
    <col min="763" max="765" width="15.875" style="5" bestFit="1" customWidth="1"/>
    <col min="766" max="767" width="12.125" style="5" customWidth="1"/>
    <col min="768" max="768" width="15.875" style="5" bestFit="1" customWidth="1"/>
    <col min="769" max="769" width="6.5" style="5" customWidth="1"/>
    <col min="770" max="770" width="8.625" style="5" bestFit="1" customWidth="1"/>
    <col min="771" max="771" width="14.375" style="5" bestFit="1" customWidth="1"/>
    <col min="772" max="774" width="15.875" style="5" bestFit="1" customWidth="1"/>
    <col min="775" max="775" width="19.375" style="5" customWidth="1"/>
    <col min="776" max="776" width="73.375" style="5" customWidth="1"/>
    <col min="777" max="778" width="17.75" style="5" customWidth="1"/>
    <col min="779" max="780" width="12.125" style="5" customWidth="1"/>
    <col min="781" max="781" width="17.75" style="5" customWidth="1"/>
    <col min="782" max="782" width="12.125" style="5" customWidth="1"/>
    <col min="783" max="1016" width="7" style="5"/>
    <col min="1017" max="1017" width="17.25" style="5" customWidth="1"/>
    <col min="1018" max="1018" width="11.375" style="5" bestFit="1" customWidth="1"/>
    <col min="1019" max="1021" width="15.875" style="5" bestFit="1" customWidth="1"/>
    <col min="1022" max="1023" width="12.125" style="5" customWidth="1"/>
    <col min="1024" max="1024" width="15.875" style="5" bestFit="1" customWidth="1"/>
    <col min="1025" max="1025" width="6.5" style="5" customWidth="1"/>
    <col min="1026" max="1026" width="8.625" style="5" bestFit="1" customWidth="1"/>
    <col min="1027" max="1027" width="14.375" style="5" bestFit="1" customWidth="1"/>
    <col min="1028" max="1030" width="15.875" style="5" bestFit="1" customWidth="1"/>
    <col min="1031" max="1031" width="19.375" style="5" customWidth="1"/>
    <col min="1032" max="1032" width="73.375" style="5" customWidth="1"/>
    <col min="1033" max="1034" width="17.75" style="5" customWidth="1"/>
    <col min="1035" max="1036" width="12.125" style="5" customWidth="1"/>
    <col min="1037" max="1037" width="17.75" style="5" customWidth="1"/>
    <col min="1038" max="1038" width="12.125" style="5" customWidth="1"/>
    <col min="1039" max="1272" width="7" style="5"/>
    <col min="1273" max="1273" width="17.25" style="5" customWidth="1"/>
    <col min="1274" max="1274" width="11.375" style="5" bestFit="1" customWidth="1"/>
    <col min="1275" max="1277" width="15.875" style="5" bestFit="1" customWidth="1"/>
    <col min="1278" max="1279" width="12.125" style="5" customWidth="1"/>
    <col min="1280" max="1280" width="15.875" style="5" bestFit="1" customWidth="1"/>
    <col min="1281" max="1281" width="6.5" style="5" customWidth="1"/>
    <col min="1282" max="1282" width="8.625" style="5" bestFit="1" customWidth="1"/>
    <col min="1283" max="1283" width="14.375" style="5" bestFit="1" customWidth="1"/>
    <col min="1284" max="1286" width="15.875" style="5" bestFit="1" customWidth="1"/>
    <col min="1287" max="1287" width="19.375" style="5" customWidth="1"/>
    <col min="1288" max="1288" width="73.375" style="5" customWidth="1"/>
    <col min="1289" max="1290" width="17.75" style="5" customWidth="1"/>
    <col min="1291" max="1292" width="12.125" style="5" customWidth="1"/>
    <col min="1293" max="1293" width="17.75" style="5" customWidth="1"/>
    <col min="1294" max="1294" width="12.125" style="5" customWidth="1"/>
    <col min="1295" max="1528" width="7" style="5"/>
    <col min="1529" max="1529" width="17.25" style="5" customWidth="1"/>
    <col min="1530" max="1530" width="11.375" style="5" bestFit="1" customWidth="1"/>
    <col min="1531" max="1533" width="15.875" style="5" bestFit="1" customWidth="1"/>
    <col min="1534" max="1535" width="12.125" style="5" customWidth="1"/>
    <col min="1536" max="1536" width="15.875" style="5" bestFit="1" customWidth="1"/>
    <col min="1537" max="1537" width="6.5" style="5" customWidth="1"/>
    <col min="1538" max="1538" width="8.625" style="5" bestFit="1" customWidth="1"/>
    <col min="1539" max="1539" width="14.375" style="5" bestFit="1" customWidth="1"/>
    <col min="1540" max="1542" width="15.875" style="5" bestFit="1" customWidth="1"/>
    <col min="1543" max="1543" width="19.375" style="5" customWidth="1"/>
    <col min="1544" max="1544" width="73.375" style="5" customWidth="1"/>
    <col min="1545" max="1546" width="17.75" style="5" customWidth="1"/>
    <col min="1547" max="1548" width="12.125" style="5" customWidth="1"/>
    <col min="1549" max="1549" width="17.75" style="5" customWidth="1"/>
    <col min="1550" max="1550" width="12.125" style="5" customWidth="1"/>
    <col min="1551" max="1784" width="7" style="5"/>
    <col min="1785" max="1785" width="17.25" style="5" customWidth="1"/>
    <col min="1786" max="1786" width="11.375" style="5" bestFit="1" customWidth="1"/>
    <col min="1787" max="1789" width="15.875" style="5" bestFit="1" customWidth="1"/>
    <col min="1790" max="1791" width="12.125" style="5" customWidth="1"/>
    <col min="1792" max="1792" width="15.875" style="5" bestFit="1" customWidth="1"/>
    <col min="1793" max="1793" width="6.5" style="5" customWidth="1"/>
    <col min="1794" max="1794" width="8.625" style="5" bestFit="1" customWidth="1"/>
    <col min="1795" max="1795" width="14.375" style="5" bestFit="1" customWidth="1"/>
    <col min="1796" max="1798" width="15.875" style="5" bestFit="1" customWidth="1"/>
    <col min="1799" max="1799" width="19.375" style="5" customWidth="1"/>
    <col min="1800" max="1800" width="73.375" style="5" customWidth="1"/>
    <col min="1801" max="1802" width="17.75" style="5" customWidth="1"/>
    <col min="1803" max="1804" width="12.125" style="5" customWidth="1"/>
    <col min="1805" max="1805" width="17.75" style="5" customWidth="1"/>
    <col min="1806" max="1806" width="12.125" style="5" customWidth="1"/>
    <col min="1807" max="2040" width="7" style="5"/>
    <col min="2041" max="2041" width="17.25" style="5" customWidth="1"/>
    <col min="2042" max="2042" width="11.375" style="5" bestFit="1" customWidth="1"/>
    <col min="2043" max="2045" width="15.875" style="5" bestFit="1" customWidth="1"/>
    <col min="2046" max="2047" width="12.125" style="5" customWidth="1"/>
    <col min="2048" max="2048" width="15.875" style="5" bestFit="1" customWidth="1"/>
    <col min="2049" max="2049" width="6.5" style="5" customWidth="1"/>
    <col min="2050" max="2050" width="8.625" style="5" bestFit="1" customWidth="1"/>
    <col min="2051" max="2051" width="14.375" style="5" bestFit="1" customWidth="1"/>
    <col min="2052" max="2054" width="15.875" style="5" bestFit="1" customWidth="1"/>
    <col min="2055" max="2055" width="19.375" style="5" customWidth="1"/>
    <col min="2056" max="2056" width="73.375" style="5" customWidth="1"/>
    <col min="2057" max="2058" width="17.75" style="5" customWidth="1"/>
    <col min="2059" max="2060" width="12.125" style="5" customWidth="1"/>
    <col min="2061" max="2061" width="17.75" style="5" customWidth="1"/>
    <col min="2062" max="2062" width="12.125" style="5" customWidth="1"/>
    <col min="2063" max="2296" width="7" style="5"/>
    <col min="2297" max="2297" width="17.25" style="5" customWidth="1"/>
    <col min="2298" max="2298" width="11.375" style="5" bestFit="1" customWidth="1"/>
    <col min="2299" max="2301" width="15.875" style="5" bestFit="1" customWidth="1"/>
    <col min="2302" max="2303" width="12.125" style="5" customWidth="1"/>
    <col min="2304" max="2304" width="15.875" style="5" bestFit="1" customWidth="1"/>
    <col min="2305" max="2305" width="6.5" style="5" customWidth="1"/>
    <col min="2306" max="2306" width="8.625" style="5" bestFit="1" customWidth="1"/>
    <col min="2307" max="2307" width="14.375" style="5" bestFit="1" customWidth="1"/>
    <col min="2308" max="2310" width="15.875" style="5" bestFit="1" customWidth="1"/>
    <col min="2311" max="2311" width="19.375" style="5" customWidth="1"/>
    <col min="2312" max="2312" width="73.375" style="5" customWidth="1"/>
    <col min="2313" max="2314" width="17.75" style="5" customWidth="1"/>
    <col min="2315" max="2316" width="12.125" style="5" customWidth="1"/>
    <col min="2317" max="2317" width="17.75" style="5" customWidth="1"/>
    <col min="2318" max="2318" width="12.125" style="5" customWidth="1"/>
    <col min="2319" max="2552" width="7" style="5"/>
    <col min="2553" max="2553" width="17.25" style="5" customWidth="1"/>
    <col min="2554" max="2554" width="11.375" style="5" bestFit="1" customWidth="1"/>
    <col min="2555" max="2557" width="15.875" style="5" bestFit="1" customWidth="1"/>
    <col min="2558" max="2559" width="12.125" style="5" customWidth="1"/>
    <col min="2560" max="2560" width="15.875" style="5" bestFit="1" customWidth="1"/>
    <col min="2561" max="2561" width="6.5" style="5" customWidth="1"/>
    <col min="2562" max="2562" width="8.625" style="5" bestFit="1" customWidth="1"/>
    <col min="2563" max="2563" width="14.375" style="5" bestFit="1" customWidth="1"/>
    <col min="2564" max="2566" width="15.875" style="5" bestFit="1" customWidth="1"/>
    <col min="2567" max="2567" width="19.375" style="5" customWidth="1"/>
    <col min="2568" max="2568" width="73.375" style="5" customWidth="1"/>
    <col min="2569" max="2570" width="17.75" style="5" customWidth="1"/>
    <col min="2571" max="2572" width="12.125" style="5" customWidth="1"/>
    <col min="2573" max="2573" width="17.75" style="5" customWidth="1"/>
    <col min="2574" max="2574" width="12.125" style="5" customWidth="1"/>
    <col min="2575" max="2808" width="7" style="5"/>
    <col min="2809" max="2809" width="17.25" style="5" customWidth="1"/>
    <col min="2810" max="2810" width="11.375" style="5" bestFit="1" customWidth="1"/>
    <col min="2811" max="2813" width="15.875" style="5" bestFit="1" customWidth="1"/>
    <col min="2814" max="2815" width="12.125" style="5" customWidth="1"/>
    <col min="2816" max="2816" width="15.875" style="5" bestFit="1" customWidth="1"/>
    <col min="2817" max="2817" width="6.5" style="5" customWidth="1"/>
    <col min="2818" max="2818" width="8.625" style="5" bestFit="1" customWidth="1"/>
    <col min="2819" max="2819" width="14.375" style="5" bestFit="1" customWidth="1"/>
    <col min="2820" max="2822" width="15.875" style="5" bestFit="1" customWidth="1"/>
    <col min="2823" max="2823" width="19.375" style="5" customWidth="1"/>
    <col min="2824" max="2824" width="73.375" style="5" customWidth="1"/>
    <col min="2825" max="2826" width="17.75" style="5" customWidth="1"/>
    <col min="2827" max="2828" width="12.125" style="5" customWidth="1"/>
    <col min="2829" max="2829" width="17.75" style="5" customWidth="1"/>
    <col min="2830" max="2830" width="12.125" style="5" customWidth="1"/>
    <col min="2831" max="3064" width="7" style="5"/>
    <col min="3065" max="3065" width="17.25" style="5" customWidth="1"/>
    <col min="3066" max="3066" width="11.375" style="5" bestFit="1" customWidth="1"/>
    <col min="3067" max="3069" width="15.875" style="5" bestFit="1" customWidth="1"/>
    <col min="3070" max="3071" width="12.125" style="5" customWidth="1"/>
    <col min="3072" max="3072" width="15.875" style="5" bestFit="1" customWidth="1"/>
    <col min="3073" max="3073" width="6.5" style="5" customWidth="1"/>
    <col min="3074" max="3074" width="8.625" style="5" bestFit="1" customWidth="1"/>
    <col min="3075" max="3075" width="14.375" style="5" bestFit="1" customWidth="1"/>
    <col min="3076" max="3078" width="15.875" style="5" bestFit="1" customWidth="1"/>
    <col min="3079" max="3079" width="19.375" style="5" customWidth="1"/>
    <col min="3080" max="3080" width="73.375" style="5" customWidth="1"/>
    <col min="3081" max="3082" width="17.75" style="5" customWidth="1"/>
    <col min="3083" max="3084" width="12.125" style="5" customWidth="1"/>
    <col min="3085" max="3085" width="17.75" style="5" customWidth="1"/>
    <col min="3086" max="3086" width="12.125" style="5" customWidth="1"/>
    <col min="3087" max="3320" width="7" style="5"/>
    <col min="3321" max="3321" width="17.25" style="5" customWidth="1"/>
    <col min="3322" max="3322" width="11.375" style="5" bestFit="1" customWidth="1"/>
    <col min="3323" max="3325" width="15.875" style="5" bestFit="1" customWidth="1"/>
    <col min="3326" max="3327" width="12.125" style="5" customWidth="1"/>
    <col min="3328" max="3328" width="15.875" style="5" bestFit="1" customWidth="1"/>
    <col min="3329" max="3329" width="6.5" style="5" customWidth="1"/>
    <col min="3330" max="3330" width="8.625" style="5" bestFit="1" customWidth="1"/>
    <col min="3331" max="3331" width="14.375" style="5" bestFit="1" customWidth="1"/>
    <col min="3332" max="3334" width="15.875" style="5" bestFit="1" customWidth="1"/>
    <col min="3335" max="3335" width="19.375" style="5" customWidth="1"/>
    <col min="3336" max="3336" width="73.375" style="5" customWidth="1"/>
    <col min="3337" max="3338" width="17.75" style="5" customWidth="1"/>
    <col min="3339" max="3340" width="12.125" style="5" customWidth="1"/>
    <col min="3341" max="3341" width="17.75" style="5" customWidth="1"/>
    <col min="3342" max="3342" width="12.125" style="5" customWidth="1"/>
    <col min="3343" max="3576" width="7" style="5"/>
    <col min="3577" max="3577" width="17.25" style="5" customWidth="1"/>
    <col min="3578" max="3578" width="11.375" style="5" bestFit="1" customWidth="1"/>
    <col min="3579" max="3581" width="15.875" style="5" bestFit="1" customWidth="1"/>
    <col min="3582" max="3583" width="12.125" style="5" customWidth="1"/>
    <col min="3584" max="3584" width="15.875" style="5" bestFit="1" customWidth="1"/>
    <col min="3585" max="3585" width="6.5" style="5" customWidth="1"/>
    <col min="3586" max="3586" width="8.625" style="5" bestFit="1" customWidth="1"/>
    <col min="3587" max="3587" width="14.375" style="5" bestFit="1" customWidth="1"/>
    <col min="3588" max="3590" width="15.875" style="5" bestFit="1" customWidth="1"/>
    <col min="3591" max="3591" width="19.375" style="5" customWidth="1"/>
    <col min="3592" max="3592" width="73.375" style="5" customWidth="1"/>
    <col min="3593" max="3594" width="17.75" style="5" customWidth="1"/>
    <col min="3595" max="3596" width="12.125" style="5" customWidth="1"/>
    <col min="3597" max="3597" width="17.75" style="5" customWidth="1"/>
    <col min="3598" max="3598" width="12.125" style="5" customWidth="1"/>
    <col min="3599" max="3832" width="7" style="5"/>
    <col min="3833" max="3833" width="17.25" style="5" customWidth="1"/>
    <col min="3834" max="3834" width="11.375" style="5" bestFit="1" customWidth="1"/>
    <col min="3835" max="3837" width="15.875" style="5" bestFit="1" customWidth="1"/>
    <col min="3838" max="3839" width="12.125" style="5" customWidth="1"/>
    <col min="3840" max="3840" width="15.875" style="5" bestFit="1" customWidth="1"/>
    <col min="3841" max="3841" width="6.5" style="5" customWidth="1"/>
    <col min="3842" max="3842" width="8.625" style="5" bestFit="1" customWidth="1"/>
    <col min="3843" max="3843" width="14.375" style="5" bestFit="1" customWidth="1"/>
    <col min="3844" max="3846" width="15.875" style="5" bestFit="1" customWidth="1"/>
    <col min="3847" max="3847" width="19.375" style="5" customWidth="1"/>
    <col min="3848" max="3848" width="73.375" style="5" customWidth="1"/>
    <col min="3849" max="3850" width="17.75" style="5" customWidth="1"/>
    <col min="3851" max="3852" width="12.125" style="5" customWidth="1"/>
    <col min="3853" max="3853" width="17.75" style="5" customWidth="1"/>
    <col min="3854" max="3854" width="12.125" style="5" customWidth="1"/>
    <col min="3855" max="4088" width="7" style="5"/>
    <col min="4089" max="4089" width="17.25" style="5" customWidth="1"/>
    <col min="4090" max="4090" width="11.375" style="5" bestFit="1" customWidth="1"/>
    <col min="4091" max="4093" width="15.875" style="5" bestFit="1" customWidth="1"/>
    <col min="4094" max="4095" width="12.125" style="5" customWidth="1"/>
    <col min="4096" max="4096" width="15.875" style="5" bestFit="1" customWidth="1"/>
    <col min="4097" max="4097" width="6.5" style="5" customWidth="1"/>
    <col min="4098" max="4098" width="8.625" style="5" bestFit="1" customWidth="1"/>
    <col min="4099" max="4099" width="14.375" style="5" bestFit="1" customWidth="1"/>
    <col min="4100" max="4102" width="15.875" style="5" bestFit="1" customWidth="1"/>
    <col min="4103" max="4103" width="19.375" style="5" customWidth="1"/>
    <col min="4104" max="4104" width="73.375" style="5" customWidth="1"/>
    <col min="4105" max="4106" width="17.75" style="5" customWidth="1"/>
    <col min="4107" max="4108" width="12.125" style="5" customWidth="1"/>
    <col min="4109" max="4109" width="17.75" style="5" customWidth="1"/>
    <col min="4110" max="4110" width="12.125" style="5" customWidth="1"/>
    <col min="4111" max="4344" width="7" style="5"/>
    <col min="4345" max="4345" width="17.25" style="5" customWidth="1"/>
    <col min="4346" max="4346" width="11.375" style="5" bestFit="1" customWidth="1"/>
    <col min="4347" max="4349" width="15.875" style="5" bestFit="1" customWidth="1"/>
    <col min="4350" max="4351" width="12.125" style="5" customWidth="1"/>
    <col min="4352" max="4352" width="15.875" style="5" bestFit="1" customWidth="1"/>
    <col min="4353" max="4353" width="6.5" style="5" customWidth="1"/>
    <col min="4354" max="4354" width="8.625" style="5" bestFit="1" customWidth="1"/>
    <col min="4355" max="4355" width="14.375" style="5" bestFit="1" customWidth="1"/>
    <col min="4356" max="4358" width="15.875" style="5" bestFit="1" customWidth="1"/>
    <col min="4359" max="4359" width="19.375" style="5" customWidth="1"/>
    <col min="4360" max="4360" width="73.375" style="5" customWidth="1"/>
    <col min="4361" max="4362" width="17.75" style="5" customWidth="1"/>
    <col min="4363" max="4364" width="12.125" style="5" customWidth="1"/>
    <col min="4365" max="4365" width="17.75" style="5" customWidth="1"/>
    <col min="4366" max="4366" width="12.125" style="5" customWidth="1"/>
    <col min="4367" max="4600" width="7" style="5"/>
    <col min="4601" max="4601" width="17.25" style="5" customWidth="1"/>
    <col min="4602" max="4602" width="11.375" style="5" bestFit="1" customWidth="1"/>
    <col min="4603" max="4605" width="15.875" style="5" bestFit="1" customWidth="1"/>
    <col min="4606" max="4607" width="12.125" style="5" customWidth="1"/>
    <col min="4608" max="4608" width="15.875" style="5" bestFit="1" customWidth="1"/>
    <col min="4609" max="4609" width="6.5" style="5" customWidth="1"/>
    <col min="4610" max="4610" width="8.625" style="5" bestFit="1" customWidth="1"/>
    <col min="4611" max="4611" width="14.375" style="5" bestFit="1" customWidth="1"/>
    <col min="4612" max="4614" width="15.875" style="5" bestFit="1" customWidth="1"/>
    <col min="4615" max="4615" width="19.375" style="5" customWidth="1"/>
    <col min="4616" max="4616" width="73.375" style="5" customWidth="1"/>
    <col min="4617" max="4618" width="17.75" style="5" customWidth="1"/>
    <col min="4619" max="4620" width="12.125" style="5" customWidth="1"/>
    <col min="4621" max="4621" width="17.75" style="5" customWidth="1"/>
    <col min="4622" max="4622" width="12.125" style="5" customWidth="1"/>
    <col min="4623" max="4856" width="7" style="5"/>
    <col min="4857" max="4857" width="17.25" style="5" customWidth="1"/>
    <col min="4858" max="4858" width="11.375" style="5" bestFit="1" customWidth="1"/>
    <col min="4859" max="4861" width="15.875" style="5" bestFit="1" customWidth="1"/>
    <col min="4862" max="4863" width="12.125" style="5" customWidth="1"/>
    <col min="4864" max="4864" width="15.875" style="5" bestFit="1" customWidth="1"/>
    <col min="4865" max="4865" width="6.5" style="5" customWidth="1"/>
    <col min="4866" max="4866" width="8.625" style="5" bestFit="1" customWidth="1"/>
    <col min="4867" max="4867" width="14.375" style="5" bestFit="1" customWidth="1"/>
    <col min="4868" max="4870" width="15.875" style="5" bestFit="1" customWidth="1"/>
    <col min="4871" max="4871" width="19.375" style="5" customWidth="1"/>
    <col min="4872" max="4872" width="73.375" style="5" customWidth="1"/>
    <col min="4873" max="4874" width="17.75" style="5" customWidth="1"/>
    <col min="4875" max="4876" width="12.125" style="5" customWidth="1"/>
    <col min="4877" max="4877" width="17.75" style="5" customWidth="1"/>
    <col min="4878" max="4878" width="12.125" style="5" customWidth="1"/>
    <col min="4879" max="5112" width="7" style="5"/>
    <col min="5113" max="5113" width="17.25" style="5" customWidth="1"/>
    <col min="5114" max="5114" width="11.375" style="5" bestFit="1" customWidth="1"/>
    <col min="5115" max="5117" width="15.875" style="5" bestFit="1" customWidth="1"/>
    <col min="5118" max="5119" width="12.125" style="5" customWidth="1"/>
    <col min="5120" max="5120" width="15.875" style="5" bestFit="1" customWidth="1"/>
    <col min="5121" max="5121" width="6.5" style="5" customWidth="1"/>
    <col min="5122" max="5122" width="8.625" style="5" bestFit="1" customWidth="1"/>
    <col min="5123" max="5123" width="14.375" style="5" bestFit="1" customWidth="1"/>
    <col min="5124" max="5126" width="15.875" style="5" bestFit="1" customWidth="1"/>
    <col min="5127" max="5127" width="19.375" style="5" customWidth="1"/>
    <col min="5128" max="5128" width="73.375" style="5" customWidth="1"/>
    <col min="5129" max="5130" width="17.75" style="5" customWidth="1"/>
    <col min="5131" max="5132" width="12.125" style="5" customWidth="1"/>
    <col min="5133" max="5133" width="17.75" style="5" customWidth="1"/>
    <col min="5134" max="5134" width="12.125" style="5" customWidth="1"/>
    <col min="5135" max="5368" width="7" style="5"/>
    <col min="5369" max="5369" width="17.25" style="5" customWidth="1"/>
    <col min="5370" max="5370" width="11.375" style="5" bestFit="1" customWidth="1"/>
    <col min="5371" max="5373" width="15.875" style="5" bestFit="1" customWidth="1"/>
    <col min="5374" max="5375" width="12.125" style="5" customWidth="1"/>
    <col min="5376" max="5376" width="15.875" style="5" bestFit="1" customWidth="1"/>
    <col min="5377" max="5377" width="6.5" style="5" customWidth="1"/>
    <col min="5378" max="5378" width="8.625" style="5" bestFit="1" customWidth="1"/>
    <col min="5379" max="5379" width="14.375" style="5" bestFit="1" customWidth="1"/>
    <col min="5380" max="5382" width="15.875" style="5" bestFit="1" customWidth="1"/>
    <col min="5383" max="5383" width="19.375" style="5" customWidth="1"/>
    <col min="5384" max="5384" width="73.375" style="5" customWidth="1"/>
    <col min="5385" max="5386" width="17.75" style="5" customWidth="1"/>
    <col min="5387" max="5388" width="12.125" style="5" customWidth="1"/>
    <col min="5389" max="5389" width="17.75" style="5" customWidth="1"/>
    <col min="5390" max="5390" width="12.125" style="5" customWidth="1"/>
    <col min="5391" max="5624" width="7" style="5"/>
    <col min="5625" max="5625" width="17.25" style="5" customWidth="1"/>
    <col min="5626" max="5626" width="11.375" style="5" bestFit="1" customWidth="1"/>
    <col min="5627" max="5629" width="15.875" style="5" bestFit="1" customWidth="1"/>
    <col min="5630" max="5631" width="12.125" style="5" customWidth="1"/>
    <col min="5632" max="5632" width="15.875" style="5" bestFit="1" customWidth="1"/>
    <col min="5633" max="5633" width="6.5" style="5" customWidth="1"/>
    <col min="5634" max="5634" width="8.625" style="5" bestFit="1" customWidth="1"/>
    <col min="5635" max="5635" width="14.375" style="5" bestFit="1" customWidth="1"/>
    <col min="5636" max="5638" width="15.875" style="5" bestFit="1" customWidth="1"/>
    <col min="5639" max="5639" width="19.375" style="5" customWidth="1"/>
    <col min="5640" max="5640" width="73.375" style="5" customWidth="1"/>
    <col min="5641" max="5642" width="17.75" style="5" customWidth="1"/>
    <col min="5643" max="5644" width="12.125" style="5" customWidth="1"/>
    <col min="5645" max="5645" width="17.75" style="5" customWidth="1"/>
    <col min="5646" max="5646" width="12.125" style="5" customWidth="1"/>
    <col min="5647" max="5880" width="7" style="5"/>
    <col min="5881" max="5881" width="17.25" style="5" customWidth="1"/>
    <col min="5882" max="5882" width="11.375" style="5" bestFit="1" customWidth="1"/>
    <col min="5883" max="5885" width="15.875" style="5" bestFit="1" customWidth="1"/>
    <col min="5886" max="5887" width="12.125" style="5" customWidth="1"/>
    <col min="5888" max="5888" width="15.875" style="5" bestFit="1" customWidth="1"/>
    <col min="5889" max="5889" width="6.5" style="5" customWidth="1"/>
    <col min="5890" max="5890" width="8.625" style="5" bestFit="1" customWidth="1"/>
    <col min="5891" max="5891" width="14.375" style="5" bestFit="1" customWidth="1"/>
    <col min="5892" max="5894" width="15.875" style="5" bestFit="1" customWidth="1"/>
    <col min="5895" max="5895" width="19.375" style="5" customWidth="1"/>
    <col min="5896" max="5896" width="73.375" style="5" customWidth="1"/>
    <col min="5897" max="5898" width="17.75" style="5" customWidth="1"/>
    <col min="5899" max="5900" width="12.125" style="5" customWidth="1"/>
    <col min="5901" max="5901" width="17.75" style="5" customWidth="1"/>
    <col min="5902" max="5902" width="12.125" style="5" customWidth="1"/>
    <col min="5903" max="6136" width="7" style="5"/>
    <col min="6137" max="6137" width="17.25" style="5" customWidth="1"/>
    <col min="6138" max="6138" width="11.375" style="5" bestFit="1" customWidth="1"/>
    <col min="6139" max="6141" width="15.875" style="5" bestFit="1" customWidth="1"/>
    <col min="6142" max="6143" width="12.125" style="5" customWidth="1"/>
    <col min="6144" max="6144" width="15.875" style="5" bestFit="1" customWidth="1"/>
    <col min="6145" max="6145" width="6.5" style="5" customWidth="1"/>
    <col min="6146" max="6146" width="8.625" style="5" bestFit="1" customWidth="1"/>
    <col min="6147" max="6147" width="14.375" style="5" bestFit="1" customWidth="1"/>
    <col min="6148" max="6150" width="15.875" style="5" bestFit="1" customWidth="1"/>
    <col min="6151" max="6151" width="19.375" style="5" customWidth="1"/>
    <col min="6152" max="6152" width="73.375" style="5" customWidth="1"/>
    <col min="6153" max="6154" width="17.75" style="5" customWidth="1"/>
    <col min="6155" max="6156" width="12.125" style="5" customWidth="1"/>
    <col min="6157" max="6157" width="17.75" style="5" customWidth="1"/>
    <col min="6158" max="6158" width="12.125" style="5" customWidth="1"/>
    <col min="6159" max="6392" width="7" style="5"/>
    <col min="6393" max="6393" width="17.25" style="5" customWidth="1"/>
    <col min="6394" max="6394" width="11.375" style="5" bestFit="1" customWidth="1"/>
    <col min="6395" max="6397" width="15.875" style="5" bestFit="1" customWidth="1"/>
    <col min="6398" max="6399" width="12.125" style="5" customWidth="1"/>
    <col min="6400" max="6400" width="15.875" style="5" bestFit="1" customWidth="1"/>
    <col min="6401" max="6401" width="6.5" style="5" customWidth="1"/>
    <col min="6402" max="6402" width="8.625" style="5" bestFit="1" customWidth="1"/>
    <col min="6403" max="6403" width="14.375" style="5" bestFit="1" customWidth="1"/>
    <col min="6404" max="6406" width="15.875" style="5" bestFit="1" customWidth="1"/>
    <col min="6407" max="6407" width="19.375" style="5" customWidth="1"/>
    <col min="6408" max="6408" width="73.375" style="5" customWidth="1"/>
    <col min="6409" max="6410" width="17.75" style="5" customWidth="1"/>
    <col min="6411" max="6412" width="12.125" style="5" customWidth="1"/>
    <col min="6413" max="6413" width="17.75" style="5" customWidth="1"/>
    <col min="6414" max="6414" width="12.125" style="5" customWidth="1"/>
    <col min="6415" max="6648" width="7" style="5"/>
    <col min="6649" max="6649" width="17.25" style="5" customWidth="1"/>
    <col min="6650" max="6650" width="11.375" style="5" bestFit="1" customWidth="1"/>
    <col min="6651" max="6653" width="15.875" style="5" bestFit="1" customWidth="1"/>
    <col min="6654" max="6655" width="12.125" style="5" customWidth="1"/>
    <col min="6656" max="6656" width="15.875" style="5" bestFit="1" customWidth="1"/>
    <col min="6657" max="6657" width="6.5" style="5" customWidth="1"/>
    <col min="6658" max="6658" width="8.625" style="5" bestFit="1" customWidth="1"/>
    <col min="6659" max="6659" width="14.375" style="5" bestFit="1" customWidth="1"/>
    <col min="6660" max="6662" width="15.875" style="5" bestFit="1" customWidth="1"/>
    <col min="6663" max="6663" width="19.375" style="5" customWidth="1"/>
    <col min="6664" max="6664" width="73.375" style="5" customWidth="1"/>
    <col min="6665" max="6666" width="17.75" style="5" customWidth="1"/>
    <col min="6667" max="6668" width="12.125" style="5" customWidth="1"/>
    <col min="6669" max="6669" width="17.75" style="5" customWidth="1"/>
    <col min="6670" max="6670" width="12.125" style="5" customWidth="1"/>
    <col min="6671" max="6904" width="7" style="5"/>
    <col min="6905" max="6905" width="17.25" style="5" customWidth="1"/>
    <col min="6906" max="6906" width="11.375" style="5" bestFit="1" customWidth="1"/>
    <col min="6907" max="6909" width="15.875" style="5" bestFit="1" customWidth="1"/>
    <col min="6910" max="6911" width="12.125" style="5" customWidth="1"/>
    <col min="6912" max="6912" width="15.875" style="5" bestFit="1" customWidth="1"/>
    <col min="6913" max="6913" width="6.5" style="5" customWidth="1"/>
    <col min="6914" max="6914" width="8.625" style="5" bestFit="1" customWidth="1"/>
    <col min="6915" max="6915" width="14.375" style="5" bestFit="1" customWidth="1"/>
    <col min="6916" max="6918" width="15.875" style="5" bestFit="1" customWidth="1"/>
    <col min="6919" max="6919" width="19.375" style="5" customWidth="1"/>
    <col min="6920" max="6920" width="73.375" style="5" customWidth="1"/>
    <col min="6921" max="6922" width="17.75" style="5" customWidth="1"/>
    <col min="6923" max="6924" width="12.125" style="5" customWidth="1"/>
    <col min="6925" max="6925" width="17.75" style="5" customWidth="1"/>
    <col min="6926" max="6926" width="12.125" style="5" customWidth="1"/>
    <col min="6927" max="7160" width="7" style="5"/>
    <col min="7161" max="7161" width="17.25" style="5" customWidth="1"/>
    <col min="7162" max="7162" width="11.375" style="5" bestFit="1" customWidth="1"/>
    <col min="7163" max="7165" width="15.875" style="5" bestFit="1" customWidth="1"/>
    <col min="7166" max="7167" width="12.125" style="5" customWidth="1"/>
    <col min="7168" max="7168" width="15.875" style="5" bestFit="1" customWidth="1"/>
    <col min="7169" max="7169" width="6.5" style="5" customWidth="1"/>
    <col min="7170" max="7170" width="8.625" style="5" bestFit="1" customWidth="1"/>
    <col min="7171" max="7171" width="14.375" style="5" bestFit="1" customWidth="1"/>
    <col min="7172" max="7174" width="15.875" style="5" bestFit="1" customWidth="1"/>
    <col min="7175" max="7175" width="19.375" style="5" customWidth="1"/>
    <col min="7176" max="7176" width="73.375" style="5" customWidth="1"/>
    <col min="7177" max="7178" width="17.75" style="5" customWidth="1"/>
    <col min="7179" max="7180" width="12.125" style="5" customWidth="1"/>
    <col min="7181" max="7181" width="17.75" style="5" customWidth="1"/>
    <col min="7182" max="7182" width="12.125" style="5" customWidth="1"/>
    <col min="7183" max="7416" width="7" style="5"/>
    <col min="7417" max="7417" width="17.25" style="5" customWidth="1"/>
    <col min="7418" max="7418" width="11.375" style="5" bestFit="1" customWidth="1"/>
    <col min="7419" max="7421" width="15.875" style="5" bestFit="1" customWidth="1"/>
    <col min="7422" max="7423" width="12.125" style="5" customWidth="1"/>
    <col min="7424" max="7424" width="15.875" style="5" bestFit="1" customWidth="1"/>
    <col min="7425" max="7425" width="6.5" style="5" customWidth="1"/>
    <col min="7426" max="7426" width="8.625" style="5" bestFit="1" customWidth="1"/>
    <col min="7427" max="7427" width="14.375" style="5" bestFit="1" customWidth="1"/>
    <col min="7428" max="7430" width="15.875" style="5" bestFit="1" customWidth="1"/>
    <col min="7431" max="7431" width="19.375" style="5" customWidth="1"/>
    <col min="7432" max="7432" width="73.375" style="5" customWidth="1"/>
    <col min="7433" max="7434" width="17.75" style="5" customWidth="1"/>
    <col min="7435" max="7436" width="12.125" style="5" customWidth="1"/>
    <col min="7437" max="7437" width="17.75" style="5" customWidth="1"/>
    <col min="7438" max="7438" width="12.125" style="5" customWidth="1"/>
    <col min="7439" max="7672" width="7" style="5"/>
    <col min="7673" max="7673" width="17.25" style="5" customWidth="1"/>
    <col min="7674" max="7674" width="11.375" style="5" bestFit="1" customWidth="1"/>
    <col min="7675" max="7677" width="15.875" style="5" bestFit="1" customWidth="1"/>
    <col min="7678" max="7679" width="12.125" style="5" customWidth="1"/>
    <col min="7680" max="7680" width="15.875" style="5" bestFit="1" customWidth="1"/>
    <col min="7681" max="7681" width="6.5" style="5" customWidth="1"/>
    <col min="7682" max="7682" width="8.625" style="5" bestFit="1" customWidth="1"/>
    <col min="7683" max="7683" width="14.375" style="5" bestFit="1" customWidth="1"/>
    <col min="7684" max="7686" width="15.875" style="5" bestFit="1" customWidth="1"/>
    <col min="7687" max="7687" width="19.375" style="5" customWidth="1"/>
    <col min="7688" max="7688" width="73.375" style="5" customWidth="1"/>
    <col min="7689" max="7690" width="17.75" style="5" customWidth="1"/>
    <col min="7691" max="7692" width="12.125" style="5" customWidth="1"/>
    <col min="7693" max="7693" width="17.75" style="5" customWidth="1"/>
    <col min="7694" max="7694" width="12.125" style="5" customWidth="1"/>
    <col min="7695" max="7928" width="7" style="5"/>
    <col min="7929" max="7929" width="17.25" style="5" customWidth="1"/>
    <col min="7930" max="7930" width="11.375" style="5" bestFit="1" customWidth="1"/>
    <col min="7931" max="7933" width="15.875" style="5" bestFit="1" customWidth="1"/>
    <col min="7934" max="7935" width="12.125" style="5" customWidth="1"/>
    <col min="7936" max="7936" width="15.875" style="5" bestFit="1" customWidth="1"/>
    <col min="7937" max="7937" width="6.5" style="5" customWidth="1"/>
    <col min="7938" max="7938" width="8.625" style="5" bestFit="1" customWidth="1"/>
    <col min="7939" max="7939" width="14.375" style="5" bestFit="1" customWidth="1"/>
    <col min="7940" max="7942" width="15.875" style="5" bestFit="1" customWidth="1"/>
    <col min="7943" max="7943" width="19.375" style="5" customWidth="1"/>
    <col min="7944" max="7944" width="73.375" style="5" customWidth="1"/>
    <col min="7945" max="7946" width="17.75" style="5" customWidth="1"/>
    <col min="7947" max="7948" width="12.125" style="5" customWidth="1"/>
    <col min="7949" max="7949" width="17.75" style="5" customWidth="1"/>
    <col min="7950" max="7950" width="12.125" style="5" customWidth="1"/>
    <col min="7951" max="8184" width="7" style="5"/>
    <col min="8185" max="8185" width="17.25" style="5" customWidth="1"/>
    <col min="8186" max="8186" width="11.375" style="5" bestFit="1" customWidth="1"/>
    <col min="8187" max="8189" width="15.875" style="5" bestFit="1" customWidth="1"/>
    <col min="8190" max="8191" width="12.125" style="5" customWidth="1"/>
    <col min="8192" max="8192" width="15.875" style="5" bestFit="1" customWidth="1"/>
    <col min="8193" max="8193" width="6.5" style="5" customWidth="1"/>
    <col min="8194" max="8194" width="8.625" style="5" bestFit="1" customWidth="1"/>
    <col min="8195" max="8195" width="14.375" style="5" bestFit="1" customWidth="1"/>
    <col min="8196" max="8198" width="15.875" style="5" bestFit="1" customWidth="1"/>
    <col min="8199" max="8199" width="19.375" style="5" customWidth="1"/>
    <col min="8200" max="8200" width="73.375" style="5" customWidth="1"/>
    <col min="8201" max="8202" width="17.75" style="5" customWidth="1"/>
    <col min="8203" max="8204" width="12.125" style="5" customWidth="1"/>
    <col min="8205" max="8205" width="17.75" style="5" customWidth="1"/>
    <col min="8206" max="8206" width="12.125" style="5" customWidth="1"/>
    <col min="8207" max="8440" width="7" style="5"/>
    <col min="8441" max="8441" width="17.25" style="5" customWidth="1"/>
    <col min="8442" max="8442" width="11.375" style="5" bestFit="1" customWidth="1"/>
    <col min="8443" max="8445" width="15.875" style="5" bestFit="1" customWidth="1"/>
    <col min="8446" max="8447" width="12.125" style="5" customWidth="1"/>
    <col min="8448" max="8448" width="15.875" style="5" bestFit="1" customWidth="1"/>
    <col min="8449" max="8449" width="6.5" style="5" customWidth="1"/>
    <col min="8450" max="8450" width="8.625" style="5" bestFit="1" customWidth="1"/>
    <col min="8451" max="8451" width="14.375" style="5" bestFit="1" customWidth="1"/>
    <col min="8452" max="8454" width="15.875" style="5" bestFit="1" customWidth="1"/>
    <col min="8455" max="8455" width="19.375" style="5" customWidth="1"/>
    <col min="8456" max="8456" width="73.375" style="5" customWidth="1"/>
    <col min="8457" max="8458" width="17.75" style="5" customWidth="1"/>
    <col min="8459" max="8460" width="12.125" style="5" customWidth="1"/>
    <col min="8461" max="8461" width="17.75" style="5" customWidth="1"/>
    <col min="8462" max="8462" width="12.125" style="5" customWidth="1"/>
    <col min="8463" max="8696" width="7" style="5"/>
    <col min="8697" max="8697" width="17.25" style="5" customWidth="1"/>
    <col min="8698" max="8698" width="11.375" style="5" bestFit="1" customWidth="1"/>
    <col min="8699" max="8701" width="15.875" style="5" bestFit="1" customWidth="1"/>
    <col min="8702" max="8703" width="12.125" style="5" customWidth="1"/>
    <col min="8704" max="8704" width="15.875" style="5" bestFit="1" customWidth="1"/>
    <col min="8705" max="8705" width="6.5" style="5" customWidth="1"/>
    <col min="8706" max="8706" width="8.625" style="5" bestFit="1" customWidth="1"/>
    <col min="8707" max="8707" width="14.375" style="5" bestFit="1" customWidth="1"/>
    <col min="8708" max="8710" width="15.875" style="5" bestFit="1" customWidth="1"/>
    <col min="8711" max="8711" width="19.375" style="5" customWidth="1"/>
    <col min="8712" max="8712" width="73.375" style="5" customWidth="1"/>
    <col min="8713" max="8714" width="17.75" style="5" customWidth="1"/>
    <col min="8715" max="8716" width="12.125" style="5" customWidth="1"/>
    <col min="8717" max="8717" width="17.75" style="5" customWidth="1"/>
    <col min="8718" max="8718" width="12.125" style="5" customWidth="1"/>
    <col min="8719" max="8952" width="7" style="5"/>
    <col min="8953" max="8953" width="17.25" style="5" customWidth="1"/>
    <col min="8954" max="8954" width="11.375" style="5" bestFit="1" customWidth="1"/>
    <col min="8955" max="8957" width="15.875" style="5" bestFit="1" customWidth="1"/>
    <col min="8958" max="8959" width="12.125" style="5" customWidth="1"/>
    <col min="8960" max="8960" width="15.875" style="5" bestFit="1" customWidth="1"/>
    <col min="8961" max="8961" width="6.5" style="5" customWidth="1"/>
    <col min="8962" max="8962" width="8.625" style="5" bestFit="1" customWidth="1"/>
    <col min="8963" max="8963" width="14.375" style="5" bestFit="1" customWidth="1"/>
    <col min="8964" max="8966" width="15.875" style="5" bestFit="1" customWidth="1"/>
    <col min="8967" max="8967" width="19.375" style="5" customWidth="1"/>
    <col min="8968" max="8968" width="73.375" style="5" customWidth="1"/>
    <col min="8969" max="8970" width="17.75" style="5" customWidth="1"/>
    <col min="8971" max="8972" width="12.125" style="5" customWidth="1"/>
    <col min="8973" max="8973" width="17.75" style="5" customWidth="1"/>
    <col min="8974" max="8974" width="12.125" style="5" customWidth="1"/>
    <col min="8975" max="9208" width="7" style="5"/>
    <col min="9209" max="9209" width="17.25" style="5" customWidth="1"/>
    <col min="9210" max="9210" width="11.375" style="5" bestFit="1" customWidth="1"/>
    <col min="9211" max="9213" width="15.875" style="5" bestFit="1" customWidth="1"/>
    <col min="9214" max="9215" width="12.125" style="5" customWidth="1"/>
    <col min="9216" max="9216" width="15.875" style="5" bestFit="1" customWidth="1"/>
    <col min="9217" max="9217" width="6.5" style="5" customWidth="1"/>
    <col min="9218" max="9218" width="8.625" style="5" bestFit="1" customWidth="1"/>
    <col min="9219" max="9219" width="14.375" style="5" bestFit="1" customWidth="1"/>
    <col min="9220" max="9222" width="15.875" style="5" bestFit="1" customWidth="1"/>
    <col min="9223" max="9223" width="19.375" style="5" customWidth="1"/>
    <col min="9224" max="9224" width="73.375" style="5" customWidth="1"/>
    <col min="9225" max="9226" width="17.75" style="5" customWidth="1"/>
    <col min="9227" max="9228" width="12.125" style="5" customWidth="1"/>
    <col min="9229" max="9229" width="17.75" style="5" customWidth="1"/>
    <col min="9230" max="9230" width="12.125" style="5" customWidth="1"/>
    <col min="9231" max="9464" width="7" style="5"/>
    <col min="9465" max="9465" width="17.25" style="5" customWidth="1"/>
    <col min="9466" max="9466" width="11.375" style="5" bestFit="1" customWidth="1"/>
    <col min="9467" max="9469" width="15.875" style="5" bestFit="1" customWidth="1"/>
    <col min="9470" max="9471" width="12.125" style="5" customWidth="1"/>
    <col min="9472" max="9472" width="15.875" style="5" bestFit="1" customWidth="1"/>
    <col min="9473" max="9473" width="6.5" style="5" customWidth="1"/>
    <col min="9474" max="9474" width="8.625" style="5" bestFit="1" customWidth="1"/>
    <col min="9475" max="9475" width="14.375" style="5" bestFit="1" customWidth="1"/>
    <col min="9476" max="9478" width="15.875" style="5" bestFit="1" customWidth="1"/>
    <col min="9479" max="9479" width="19.375" style="5" customWidth="1"/>
    <col min="9480" max="9480" width="73.375" style="5" customWidth="1"/>
    <col min="9481" max="9482" width="17.75" style="5" customWidth="1"/>
    <col min="9483" max="9484" width="12.125" style="5" customWidth="1"/>
    <col min="9485" max="9485" width="17.75" style="5" customWidth="1"/>
    <col min="9486" max="9486" width="12.125" style="5" customWidth="1"/>
    <col min="9487" max="9720" width="7" style="5"/>
    <col min="9721" max="9721" width="17.25" style="5" customWidth="1"/>
    <col min="9722" max="9722" width="11.375" style="5" bestFit="1" customWidth="1"/>
    <col min="9723" max="9725" width="15.875" style="5" bestFit="1" customWidth="1"/>
    <col min="9726" max="9727" width="12.125" style="5" customWidth="1"/>
    <col min="9728" max="9728" width="15.875" style="5" bestFit="1" customWidth="1"/>
    <col min="9729" max="9729" width="6.5" style="5" customWidth="1"/>
    <col min="9730" max="9730" width="8.625" style="5" bestFit="1" customWidth="1"/>
    <col min="9731" max="9731" width="14.375" style="5" bestFit="1" customWidth="1"/>
    <col min="9732" max="9734" width="15.875" style="5" bestFit="1" customWidth="1"/>
    <col min="9735" max="9735" width="19.375" style="5" customWidth="1"/>
    <col min="9736" max="9736" width="73.375" style="5" customWidth="1"/>
    <col min="9737" max="9738" width="17.75" style="5" customWidth="1"/>
    <col min="9739" max="9740" width="12.125" style="5" customWidth="1"/>
    <col min="9741" max="9741" width="17.75" style="5" customWidth="1"/>
    <col min="9742" max="9742" width="12.125" style="5" customWidth="1"/>
    <col min="9743" max="9976" width="7" style="5"/>
    <col min="9977" max="9977" width="17.25" style="5" customWidth="1"/>
    <col min="9978" max="9978" width="11.375" style="5" bestFit="1" customWidth="1"/>
    <col min="9979" max="9981" width="15.875" style="5" bestFit="1" customWidth="1"/>
    <col min="9982" max="9983" width="12.125" style="5" customWidth="1"/>
    <col min="9984" max="9984" width="15.875" style="5" bestFit="1" customWidth="1"/>
    <col min="9985" max="9985" width="6.5" style="5" customWidth="1"/>
    <col min="9986" max="9986" width="8.625" style="5" bestFit="1" customWidth="1"/>
    <col min="9987" max="9987" width="14.375" style="5" bestFit="1" customWidth="1"/>
    <col min="9988" max="9990" width="15.875" style="5" bestFit="1" customWidth="1"/>
    <col min="9991" max="9991" width="19.375" style="5" customWidth="1"/>
    <col min="9992" max="9992" width="73.375" style="5" customWidth="1"/>
    <col min="9993" max="9994" width="17.75" style="5" customWidth="1"/>
    <col min="9995" max="9996" width="12.125" style="5" customWidth="1"/>
    <col min="9997" max="9997" width="17.75" style="5" customWidth="1"/>
    <col min="9998" max="9998" width="12.125" style="5" customWidth="1"/>
    <col min="9999" max="10232" width="7" style="5"/>
    <col min="10233" max="10233" width="17.25" style="5" customWidth="1"/>
    <col min="10234" max="10234" width="11.375" style="5" bestFit="1" customWidth="1"/>
    <col min="10235" max="10237" width="15.875" style="5" bestFit="1" customWidth="1"/>
    <col min="10238" max="10239" width="12.125" style="5" customWidth="1"/>
    <col min="10240" max="10240" width="15.875" style="5" bestFit="1" customWidth="1"/>
    <col min="10241" max="10241" width="6.5" style="5" customWidth="1"/>
    <col min="10242" max="10242" width="8.625" style="5" bestFit="1" customWidth="1"/>
    <col min="10243" max="10243" width="14.375" style="5" bestFit="1" customWidth="1"/>
    <col min="10244" max="10246" width="15.875" style="5" bestFit="1" customWidth="1"/>
    <col min="10247" max="10247" width="19.375" style="5" customWidth="1"/>
    <col min="10248" max="10248" width="73.375" style="5" customWidth="1"/>
    <col min="10249" max="10250" width="17.75" style="5" customWidth="1"/>
    <col min="10251" max="10252" width="12.125" style="5" customWidth="1"/>
    <col min="10253" max="10253" width="17.75" style="5" customWidth="1"/>
    <col min="10254" max="10254" width="12.125" style="5" customWidth="1"/>
    <col min="10255" max="10488" width="7" style="5"/>
    <col min="10489" max="10489" width="17.25" style="5" customWidth="1"/>
    <col min="10490" max="10490" width="11.375" style="5" bestFit="1" customWidth="1"/>
    <col min="10491" max="10493" width="15.875" style="5" bestFit="1" customWidth="1"/>
    <col min="10494" max="10495" width="12.125" style="5" customWidth="1"/>
    <col min="10496" max="10496" width="15.875" style="5" bestFit="1" customWidth="1"/>
    <col min="10497" max="10497" width="6.5" style="5" customWidth="1"/>
    <col min="10498" max="10498" width="8.625" style="5" bestFit="1" customWidth="1"/>
    <col min="10499" max="10499" width="14.375" style="5" bestFit="1" customWidth="1"/>
    <col min="10500" max="10502" width="15.875" style="5" bestFit="1" customWidth="1"/>
    <col min="10503" max="10503" width="19.375" style="5" customWidth="1"/>
    <col min="10504" max="10504" width="73.375" style="5" customWidth="1"/>
    <col min="10505" max="10506" width="17.75" style="5" customWidth="1"/>
    <col min="10507" max="10508" width="12.125" style="5" customWidth="1"/>
    <col min="10509" max="10509" width="17.75" style="5" customWidth="1"/>
    <col min="10510" max="10510" width="12.125" style="5" customWidth="1"/>
    <col min="10511" max="10744" width="7" style="5"/>
    <col min="10745" max="10745" width="17.25" style="5" customWidth="1"/>
    <col min="10746" max="10746" width="11.375" style="5" bestFit="1" customWidth="1"/>
    <col min="10747" max="10749" width="15.875" style="5" bestFit="1" customWidth="1"/>
    <col min="10750" max="10751" width="12.125" style="5" customWidth="1"/>
    <col min="10752" max="10752" width="15.875" style="5" bestFit="1" customWidth="1"/>
    <col min="10753" max="10753" width="6.5" style="5" customWidth="1"/>
    <col min="10754" max="10754" width="8.625" style="5" bestFit="1" customWidth="1"/>
    <col min="10755" max="10755" width="14.375" style="5" bestFit="1" customWidth="1"/>
    <col min="10756" max="10758" width="15.875" style="5" bestFit="1" customWidth="1"/>
    <col min="10759" max="10759" width="19.375" style="5" customWidth="1"/>
    <col min="10760" max="10760" width="73.375" style="5" customWidth="1"/>
    <col min="10761" max="10762" width="17.75" style="5" customWidth="1"/>
    <col min="10763" max="10764" width="12.125" style="5" customWidth="1"/>
    <col min="10765" max="10765" width="17.75" style="5" customWidth="1"/>
    <col min="10766" max="10766" width="12.125" style="5" customWidth="1"/>
    <col min="10767" max="11000" width="7" style="5"/>
    <col min="11001" max="11001" width="17.25" style="5" customWidth="1"/>
    <col min="11002" max="11002" width="11.375" style="5" bestFit="1" customWidth="1"/>
    <col min="11003" max="11005" width="15.875" style="5" bestFit="1" customWidth="1"/>
    <col min="11006" max="11007" width="12.125" style="5" customWidth="1"/>
    <col min="11008" max="11008" width="15.875" style="5" bestFit="1" customWidth="1"/>
    <col min="11009" max="11009" width="6.5" style="5" customWidth="1"/>
    <col min="11010" max="11010" width="8.625" style="5" bestFit="1" customWidth="1"/>
    <col min="11011" max="11011" width="14.375" style="5" bestFit="1" customWidth="1"/>
    <col min="11012" max="11014" width="15.875" style="5" bestFit="1" customWidth="1"/>
    <col min="11015" max="11015" width="19.375" style="5" customWidth="1"/>
    <col min="11016" max="11016" width="73.375" style="5" customWidth="1"/>
    <col min="11017" max="11018" width="17.75" style="5" customWidth="1"/>
    <col min="11019" max="11020" width="12.125" style="5" customWidth="1"/>
    <col min="11021" max="11021" width="17.75" style="5" customWidth="1"/>
    <col min="11022" max="11022" width="12.125" style="5" customWidth="1"/>
    <col min="11023" max="11256" width="7" style="5"/>
    <col min="11257" max="11257" width="17.25" style="5" customWidth="1"/>
    <col min="11258" max="11258" width="11.375" style="5" bestFit="1" customWidth="1"/>
    <col min="11259" max="11261" width="15.875" style="5" bestFit="1" customWidth="1"/>
    <col min="11262" max="11263" width="12.125" style="5" customWidth="1"/>
    <col min="11264" max="11264" width="15.875" style="5" bestFit="1" customWidth="1"/>
    <col min="11265" max="11265" width="6.5" style="5" customWidth="1"/>
    <col min="11266" max="11266" width="8.625" style="5" bestFit="1" customWidth="1"/>
    <col min="11267" max="11267" width="14.375" style="5" bestFit="1" customWidth="1"/>
    <col min="11268" max="11270" width="15.875" style="5" bestFit="1" customWidth="1"/>
    <col min="11271" max="11271" width="19.375" style="5" customWidth="1"/>
    <col min="11272" max="11272" width="73.375" style="5" customWidth="1"/>
    <col min="11273" max="11274" width="17.75" style="5" customWidth="1"/>
    <col min="11275" max="11276" width="12.125" style="5" customWidth="1"/>
    <col min="11277" max="11277" width="17.75" style="5" customWidth="1"/>
    <col min="11278" max="11278" width="12.125" style="5" customWidth="1"/>
    <col min="11279" max="11512" width="7" style="5"/>
    <col min="11513" max="11513" width="17.25" style="5" customWidth="1"/>
    <col min="11514" max="11514" width="11.375" style="5" bestFit="1" customWidth="1"/>
    <col min="11515" max="11517" width="15.875" style="5" bestFit="1" customWidth="1"/>
    <col min="11518" max="11519" width="12.125" style="5" customWidth="1"/>
    <col min="11520" max="11520" width="15.875" style="5" bestFit="1" customWidth="1"/>
    <col min="11521" max="11521" width="6.5" style="5" customWidth="1"/>
    <col min="11522" max="11522" width="8.625" style="5" bestFit="1" customWidth="1"/>
    <col min="11523" max="11523" width="14.375" style="5" bestFit="1" customWidth="1"/>
    <col min="11524" max="11526" width="15.875" style="5" bestFit="1" customWidth="1"/>
    <col min="11527" max="11527" width="19.375" style="5" customWidth="1"/>
    <col min="11528" max="11528" width="73.375" style="5" customWidth="1"/>
    <col min="11529" max="11530" width="17.75" style="5" customWidth="1"/>
    <col min="11531" max="11532" width="12.125" style="5" customWidth="1"/>
    <col min="11533" max="11533" width="17.75" style="5" customWidth="1"/>
    <col min="11534" max="11534" width="12.125" style="5" customWidth="1"/>
    <col min="11535" max="11768" width="7" style="5"/>
    <col min="11769" max="11769" width="17.25" style="5" customWidth="1"/>
    <col min="11770" max="11770" width="11.375" style="5" bestFit="1" customWidth="1"/>
    <col min="11771" max="11773" width="15.875" style="5" bestFit="1" customWidth="1"/>
    <col min="11774" max="11775" width="12.125" style="5" customWidth="1"/>
    <col min="11776" max="11776" width="15.875" style="5" bestFit="1" customWidth="1"/>
    <col min="11777" max="11777" width="6.5" style="5" customWidth="1"/>
    <col min="11778" max="11778" width="8.625" style="5" bestFit="1" customWidth="1"/>
    <col min="11779" max="11779" width="14.375" style="5" bestFit="1" customWidth="1"/>
    <col min="11780" max="11782" width="15.875" style="5" bestFit="1" customWidth="1"/>
    <col min="11783" max="11783" width="19.375" style="5" customWidth="1"/>
    <col min="11784" max="11784" width="73.375" style="5" customWidth="1"/>
    <col min="11785" max="11786" width="17.75" style="5" customWidth="1"/>
    <col min="11787" max="11788" width="12.125" style="5" customWidth="1"/>
    <col min="11789" max="11789" width="17.75" style="5" customWidth="1"/>
    <col min="11790" max="11790" width="12.125" style="5" customWidth="1"/>
    <col min="11791" max="12024" width="7" style="5"/>
    <col min="12025" max="12025" width="17.25" style="5" customWidth="1"/>
    <col min="12026" max="12026" width="11.375" style="5" bestFit="1" customWidth="1"/>
    <col min="12027" max="12029" width="15.875" style="5" bestFit="1" customWidth="1"/>
    <col min="12030" max="12031" width="12.125" style="5" customWidth="1"/>
    <col min="12032" max="12032" width="15.875" style="5" bestFit="1" customWidth="1"/>
    <col min="12033" max="12033" width="6.5" style="5" customWidth="1"/>
    <col min="12034" max="12034" width="8.625" style="5" bestFit="1" customWidth="1"/>
    <col min="12035" max="12035" width="14.375" style="5" bestFit="1" customWidth="1"/>
    <col min="12036" max="12038" width="15.875" style="5" bestFit="1" customWidth="1"/>
    <col min="12039" max="12039" width="19.375" style="5" customWidth="1"/>
    <col min="12040" max="12040" width="73.375" style="5" customWidth="1"/>
    <col min="12041" max="12042" width="17.75" style="5" customWidth="1"/>
    <col min="12043" max="12044" width="12.125" style="5" customWidth="1"/>
    <col min="12045" max="12045" width="17.75" style="5" customWidth="1"/>
    <col min="12046" max="12046" width="12.125" style="5" customWidth="1"/>
    <col min="12047" max="12280" width="7" style="5"/>
    <col min="12281" max="12281" width="17.25" style="5" customWidth="1"/>
    <col min="12282" max="12282" width="11.375" style="5" bestFit="1" customWidth="1"/>
    <col min="12283" max="12285" width="15.875" style="5" bestFit="1" customWidth="1"/>
    <col min="12286" max="12287" width="12.125" style="5" customWidth="1"/>
    <col min="12288" max="12288" width="15.875" style="5" bestFit="1" customWidth="1"/>
    <col min="12289" max="12289" width="6.5" style="5" customWidth="1"/>
    <col min="12290" max="12290" width="8.625" style="5" bestFit="1" customWidth="1"/>
    <col min="12291" max="12291" width="14.375" style="5" bestFit="1" customWidth="1"/>
    <col min="12292" max="12294" width="15.875" style="5" bestFit="1" customWidth="1"/>
    <col min="12295" max="12295" width="19.375" style="5" customWidth="1"/>
    <col min="12296" max="12296" width="73.375" style="5" customWidth="1"/>
    <col min="12297" max="12298" width="17.75" style="5" customWidth="1"/>
    <col min="12299" max="12300" width="12.125" style="5" customWidth="1"/>
    <col min="12301" max="12301" width="17.75" style="5" customWidth="1"/>
    <col min="12302" max="12302" width="12.125" style="5" customWidth="1"/>
    <col min="12303" max="12536" width="7" style="5"/>
    <col min="12537" max="12537" width="17.25" style="5" customWidth="1"/>
    <col min="12538" max="12538" width="11.375" style="5" bestFit="1" customWidth="1"/>
    <col min="12539" max="12541" width="15.875" style="5" bestFit="1" customWidth="1"/>
    <col min="12542" max="12543" width="12.125" style="5" customWidth="1"/>
    <col min="12544" max="12544" width="15.875" style="5" bestFit="1" customWidth="1"/>
    <col min="12545" max="12545" width="6.5" style="5" customWidth="1"/>
    <col min="12546" max="12546" width="8.625" style="5" bestFit="1" customWidth="1"/>
    <col min="12547" max="12547" width="14.375" style="5" bestFit="1" customWidth="1"/>
    <col min="12548" max="12550" width="15.875" style="5" bestFit="1" customWidth="1"/>
    <col min="12551" max="12551" width="19.375" style="5" customWidth="1"/>
    <col min="12552" max="12552" width="73.375" style="5" customWidth="1"/>
    <col min="12553" max="12554" width="17.75" style="5" customWidth="1"/>
    <col min="12555" max="12556" width="12.125" style="5" customWidth="1"/>
    <col min="12557" max="12557" width="17.75" style="5" customWidth="1"/>
    <col min="12558" max="12558" width="12.125" style="5" customWidth="1"/>
    <col min="12559" max="12792" width="7" style="5"/>
    <col min="12793" max="12793" width="17.25" style="5" customWidth="1"/>
    <col min="12794" max="12794" width="11.375" style="5" bestFit="1" customWidth="1"/>
    <col min="12795" max="12797" width="15.875" style="5" bestFit="1" customWidth="1"/>
    <col min="12798" max="12799" width="12.125" style="5" customWidth="1"/>
    <col min="12800" max="12800" width="15.875" style="5" bestFit="1" customWidth="1"/>
    <col min="12801" max="12801" width="6.5" style="5" customWidth="1"/>
    <col min="12802" max="12802" width="8.625" style="5" bestFit="1" customWidth="1"/>
    <col min="12803" max="12803" width="14.375" style="5" bestFit="1" customWidth="1"/>
    <col min="12804" max="12806" width="15.875" style="5" bestFit="1" customWidth="1"/>
    <col min="12807" max="12807" width="19.375" style="5" customWidth="1"/>
    <col min="12808" max="12808" width="73.375" style="5" customWidth="1"/>
    <col min="12809" max="12810" width="17.75" style="5" customWidth="1"/>
    <col min="12811" max="12812" width="12.125" style="5" customWidth="1"/>
    <col min="12813" max="12813" width="17.75" style="5" customWidth="1"/>
    <col min="12814" max="12814" width="12.125" style="5" customWidth="1"/>
    <col min="12815" max="13048" width="7" style="5"/>
    <col min="13049" max="13049" width="17.25" style="5" customWidth="1"/>
    <col min="13050" max="13050" width="11.375" style="5" bestFit="1" customWidth="1"/>
    <col min="13051" max="13053" width="15.875" style="5" bestFit="1" customWidth="1"/>
    <col min="13054" max="13055" width="12.125" style="5" customWidth="1"/>
    <col min="13056" max="13056" width="15.875" style="5" bestFit="1" customWidth="1"/>
    <col min="13057" max="13057" width="6.5" style="5" customWidth="1"/>
    <col min="13058" max="13058" width="8.625" style="5" bestFit="1" customWidth="1"/>
    <col min="13059" max="13059" width="14.375" style="5" bestFit="1" customWidth="1"/>
    <col min="13060" max="13062" width="15.875" style="5" bestFit="1" customWidth="1"/>
    <col min="13063" max="13063" width="19.375" style="5" customWidth="1"/>
    <col min="13064" max="13064" width="73.375" style="5" customWidth="1"/>
    <col min="13065" max="13066" width="17.75" style="5" customWidth="1"/>
    <col min="13067" max="13068" width="12.125" style="5" customWidth="1"/>
    <col min="13069" max="13069" width="17.75" style="5" customWidth="1"/>
    <col min="13070" max="13070" width="12.125" style="5" customWidth="1"/>
    <col min="13071" max="13304" width="7" style="5"/>
    <col min="13305" max="13305" width="17.25" style="5" customWidth="1"/>
    <col min="13306" max="13306" width="11.375" style="5" bestFit="1" customWidth="1"/>
    <col min="13307" max="13309" width="15.875" style="5" bestFit="1" customWidth="1"/>
    <col min="13310" max="13311" width="12.125" style="5" customWidth="1"/>
    <col min="13312" max="13312" width="15.875" style="5" bestFit="1" customWidth="1"/>
    <col min="13313" max="13313" width="6.5" style="5" customWidth="1"/>
    <col min="13314" max="13314" width="8.625" style="5" bestFit="1" customWidth="1"/>
    <col min="13315" max="13315" width="14.375" style="5" bestFit="1" customWidth="1"/>
    <col min="13316" max="13318" width="15.875" style="5" bestFit="1" customWidth="1"/>
    <col min="13319" max="13319" width="19.375" style="5" customWidth="1"/>
    <col min="13320" max="13320" width="73.375" style="5" customWidth="1"/>
    <col min="13321" max="13322" width="17.75" style="5" customWidth="1"/>
    <col min="13323" max="13324" width="12.125" style="5" customWidth="1"/>
    <col min="13325" max="13325" width="17.75" style="5" customWidth="1"/>
    <col min="13326" max="13326" width="12.125" style="5" customWidth="1"/>
    <col min="13327" max="13560" width="7" style="5"/>
    <col min="13561" max="13561" width="17.25" style="5" customWidth="1"/>
    <col min="13562" max="13562" width="11.375" style="5" bestFit="1" customWidth="1"/>
    <col min="13563" max="13565" width="15.875" style="5" bestFit="1" customWidth="1"/>
    <col min="13566" max="13567" width="12.125" style="5" customWidth="1"/>
    <col min="13568" max="13568" width="15.875" style="5" bestFit="1" customWidth="1"/>
    <col min="13569" max="13569" width="6.5" style="5" customWidth="1"/>
    <col min="13570" max="13570" width="8.625" style="5" bestFit="1" customWidth="1"/>
    <col min="13571" max="13571" width="14.375" style="5" bestFit="1" customWidth="1"/>
    <col min="13572" max="13574" width="15.875" style="5" bestFit="1" customWidth="1"/>
    <col min="13575" max="13575" width="19.375" style="5" customWidth="1"/>
    <col min="13576" max="13576" width="73.375" style="5" customWidth="1"/>
    <col min="13577" max="13578" width="17.75" style="5" customWidth="1"/>
    <col min="13579" max="13580" width="12.125" style="5" customWidth="1"/>
    <col min="13581" max="13581" width="17.75" style="5" customWidth="1"/>
    <col min="13582" max="13582" width="12.125" style="5" customWidth="1"/>
    <col min="13583" max="13816" width="7" style="5"/>
    <col min="13817" max="13817" width="17.25" style="5" customWidth="1"/>
    <col min="13818" max="13818" width="11.375" style="5" bestFit="1" customWidth="1"/>
    <col min="13819" max="13821" width="15.875" style="5" bestFit="1" customWidth="1"/>
    <col min="13822" max="13823" width="12.125" style="5" customWidth="1"/>
    <col min="13824" max="13824" width="15.875" style="5" bestFit="1" customWidth="1"/>
    <col min="13825" max="13825" width="6.5" style="5" customWidth="1"/>
    <col min="13826" max="13826" width="8.625" style="5" bestFit="1" customWidth="1"/>
    <col min="13827" max="13827" width="14.375" style="5" bestFit="1" customWidth="1"/>
    <col min="13828" max="13830" width="15.875" style="5" bestFit="1" customWidth="1"/>
    <col min="13831" max="13831" width="19.375" style="5" customWidth="1"/>
    <col min="13832" max="13832" width="73.375" style="5" customWidth="1"/>
    <col min="13833" max="13834" width="17.75" style="5" customWidth="1"/>
    <col min="13835" max="13836" width="12.125" style="5" customWidth="1"/>
    <col min="13837" max="13837" width="17.75" style="5" customWidth="1"/>
    <col min="13838" max="13838" width="12.125" style="5" customWidth="1"/>
    <col min="13839" max="14072" width="7" style="5"/>
    <col min="14073" max="14073" width="17.25" style="5" customWidth="1"/>
    <col min="14074" max="14074" width="11.375" style="5" bestFit="1" customWidth="1"/>
    <col min="14075" max="14077" width="15.875" style="5" bestFit="1" customWidth="1"/>
    <col min="14078" max="14079" width="12.125" style="5" customWidth="1"/>
    <col min="14080" max="14080" width="15.875" style="5" bestFit="1" customWidth="1"/>
    <col min="14081" max="14081" width="6.5" style="5" customWidth="1"/>
    <col min="14082" max="14082" width="8.625" style="5" bestFit="1" customWidth="1"/>
    <col min="14083" max="14083" width="14.375" style="5" bestFit="1" customWidth="1"/>
    <col min="14084" max="14086" width="15.875" style="5" bestFit="1" customWidth="1"/>
    <col min="14087" max="14087" width="19.375" style="5" customWidth="1"/>
    <col min="14088" max="14088" width="73.375" style="5" customWidth="1"/>
    <col min="14089" max="14090" width="17.75" style="5" customWidth="1"/>
    <col min="14091" max="14092" width="12.125" style="5" customWidth="1"/>
    <col min="14093" max="14093" width="17.75" style="5" customWidth="1"/>
    <col min="14094" max="14094" width="12.125" style="5" customWidth="1"/>
    <col min="14095" max="14328" width="7" style="5"/>
    <col min="14329" max="14329" width="17.25" style="5" customWidth="1"/>
    <col min="14330" max="14330" width="11.375" style="5" bestFit="1" customWidth="1"/>
    <col min="14331" max="14333" width="15.875" style="5" bestFit="1" customWidth="1"/>
    <col min="14334" max="14335" width="12.125" style="5" customWidth="1"/>
    <col min="14336" max="14336" width="15.875" style="5" bestFit="1" customWidth="1"/>
    <col min="14337" max="14337" width="6.5" style="5" customWidth="1"/>
    <col min="14338" max="14338" width="8.625" style="5" bestFit="1" customWidth="1"/>
    <col min="14339" max="14339" width="14.375" style="5" bestFit="1" customWidth="1"/>
    <col min="14340" max="14342" width="15.875" style="5" bestFit="1" customWidth="1"/>
    <col min="14343" max="14343" width="19.375" style="5" customWidth="1"/>
    <col min="14344" max="14344" width="73.375" style="5" customWidth="1"/>
    <col min="14345" max="14346" width="17.75" style="5" customWidth="1"/>
    <col min="14347" max="14348" width="12.125" style="5" customWidth="1"/>
    <col min="14349" max="14349" width="17.75" style="5" customWidth="1"/>
    <col min="14350" max="14350" width="12.125" style="5" customWidth="1"/>
    <col min="14351" max="14584" width="7" style="5"/>
    <col min="14585" max="14585" width="17.25" style="5" customWidth="1"/>
    <col min="14586" max="14586" width="11.375" style="5" bestFit="1" customWidth="1"/>
    <col min="14587" max="14589" width="15.875" style="5" bestFit="1" customWidth="1"/>
    <col min="14590" max="14591" width="12.125" style="5" customWidth="1"/>
    <col min="14592" max="14592" width="15.875" style="5" bestFit="1" customWidth="1"/>
    <col min="14593" max="14593" width="6.5" style="5" customWidth="1"/>
    <col min="14594" max="14594" width="8.625" style="5" bestFit="1" customWidth="1"/>
    <col min="14595" max="14595" width="14.375" style="5" bestFit="1" customWidth="1"/>
    <col min="14596" max="14598" width="15.875" style="5" bestFit="1" customWidth="1"/>
    <col min="14599" max="14599" width="19.375" style="5" customWidth="1"/>
    <col min="14600" max="14600" width="73.375" style="5" customWidth="1"/>
    <col min="14601" max="14602" width="17.75" style="5" customWidth="1"/>
    <col min="14603" max="14604" width="12.125" style="5" customWidth="1"/>
    <col min="14605" max="14605" width="17.75" style="5" customWidth="1"/>
    <col min="14606" max="14606" width="12.125" style="5" customWidth="1"/>
    <col min="14607" max="14840" width="7" style="5"/>
    <col min="14841" max="14841" width="17.25" style="5" customWidth="1"/>
    <col min="14842" max="14842" width="11.375" style="5" bestFit="1" customWidth="1"/>
    <col min="14843" max="14845" width="15.875" style="5" bestFit="1" customWidth="1"/>
    <col min="14846" max="14847" width="12.125" style="5" customWidth="1"/>
    <col min="14848" max="14848" width="15.875" style="5" bestFit="1" customWidth="1"/>
    <col min="14849" max="14849" width="6.5" style="5" customWidth="1"/>
    <col min="14850" max="14850" width="8.625" style="5" bestFit="1" customWidth="1"/>
    <col min="14851" max="14851" width="14.375" style="5" bestFit="1" customWidth="1"/>
    <col min="14852" max="14854" width="15.875" style="5" bestFit="1" customWidth="1"/>
    <col min="14855" max="14855" width="19.375" style="5" customWidth="1"/>
    <col min="14856" max="14856" width="73.375" style="5" customWidth="1"/>
    <col min="14857" max="14858" width="17.75" style="5" customWidth="1"/>
    <col min="14859" max="14860" width="12.125" style="5" customWidth="1"/>
    <col min="14861" max="14861" width="17.75" style="5" customWidth="1"/>
    <col min="14862" max="14862" width="12.125" style="5" customWidth="1"/>
    <col min="14863" max="15096" width="7" style="5"/>
    <col min="15097" max="15097" width="17.25" style="5" customWidth="1"/>
    <col min="15098" max="15098" width="11.375" style="5" bestFit="1" customWidth="1"/>
    <col min="15099" max="15101" width="15.875" style="5" bestFit="1" customWidth="1"/>
    <col min="15102" max="15103" width="12.125" style="5" customWidth="1"/>
    <col min="15104" max="15104" width="15.875" style="5" bestFit="1" customWidth="1"/>
    <col min="15105" max="15105" width="6.5" style="5" customWidth="1"/>
    <col min="15106" max="15106" width="8.625" style="5" bestFit="1" customWidth="1"/>
    <col min="15107" max="15107" width="14.375" style="5" bestFit="1" customWidth="1"/>
    <col min="15108" max="15110" width="15.875" style="5" bestFit="1" customWidth="1"/>
    <col min="15111" max="15111" width="19.375" style="5" customWidth="1"/>
    <col min="15112" max="15112" width="73.375" style="5" customWidth="1"/>
    <col min="15113" max="15114" width="17.75" style="5" customWidth="1"/>
    <col min="15115" max="15116" width="12.125" style="5" customWidth="1"/>
    <col min="15117" max="15117" width="17.75" style="5" customWidth="1"/>
    <col min="15118" max="15118" width="12.125" style="5" customWidth="1"/>
    <col min="15119" max="15352" width="7" style="5"/>
    <col min="15353" max="15353" width="17.25" style="5" customWidth="1"/>
    <col min="15354" max="15354" width="11.375" style="5" bestFit="1" customWidth="1"/>
    <col min="15355" max="15357" width="15.875" style="5" bestFit="1" customWidth="1"/>
    <col min="15358" max="15359" width="12.125" style="5" customWidth="1"/>
    <col min="15360" max="15360" width="15.875" style="5" bestFit="1" customWidth="1"/>
    <col min="15361" max="15361" width="6.5" style="5" customWidth="1"/>
    <col min="15362" max="15362" width="8.625" style="5" bestFit="1" customWidth="1"/>
    <col min="15363" max="15363" width="14.375" style="5" bestFit="1" customWidth="1"/>
    <col min="15364" max="15366" width="15.875" style="5" bestFit="1" customWidth="1"/>
    <col min="15367" max="15367" width="19.375" style="5" customWidth="1"/>
    <col min="15368" max="15368" width="73.375" style="5" customWidth="1"/>
    <col min="15369" max="15370" width="17.75" style="5" customWidth="1"/>
    <col min="15371" max="15372" width="12.125" style="5" customWidth="1"/>
    <col min="15373" max="15373" width="17.75" style="5" customWidth="1"/>
    <col min="15374" max="15374" width="12.125" style="5" customWidth="1"/>
    <col min="15375" max="15608" width="7" style="5"/>
    <col min="15609" max="15609" width="17.25" style="5" customWidth="1"/>
    <col min="15610" max="15610" width="11.375" style="5" bestFit="1" customWidth="1"/>
    <col min="15611" max="15613" width="15.875" style="5" bestFit="1" customWidth="1"/>
    <col min="15614" max="15615" width="12.125" style="5" customWidth="1"/>
    <col min="15616" max="15616" width="15.875" style="5" bestFit="1" customWidth="1"/>
    <col min="15617" max="15617" width="6.5" style="5" customWidth="1"/>
    <col min="15618" max="15618" width="8.625" style="5" bestFit="1" customWidth="1"/>
    <col min="15619" max="15619" width="14.375" style="5" bestFit="1" customWidth="1"/>
    <col min="15620" max="15622" width="15.875" style="5" bestFit="1" customWidth="1"/>
    <col min="15623" max="15623" width="19.375" style="5" customWidth="1"/>
    <col min="15624" max="15624" width="73.375" style="5" customWidth="1"/>
    <col min="15625" max="15626" width="17.75" style="5" customWidth="1"/>
    <col min="15627" max="15628" width="12.125" style="5" customWidth="1"/>
    <col min="15629" max="15629" width="17.75" style="5" customWidth="1"/>
    <col min="15630" max="15630" width="12.125" style="5" customWidth="1"/>
    <col min="15631" max="15864" width="7" style="5"/>
    <col min="15865" max="15865" width="17.25" style="5" customWidth="1"/>
    <col min="15866" max="15866" width="11.375" style="5" bestFit="1" customWidth="1"/>
    <col min="15867" max="15869" width="15.875" style="5" bestFit="1" customWidth="1"/>
    <col min="15870" max="15871" width="12.125" style="5" customWidth="1"/>
    <col min="15872" max="15872" width="15.875" style="5" bestFit="1" customWidth="1"/>
    <col min="15873" max="15873" width="6.5" style="5" customWidth="1"/>
    <col min="15874" max="15874" width="8.625" style="5" bestFit="1" customWidth="1"/>
    <col min="15875" max="15875" width="14.375" style="5" bestFit="1" customWidth="1"/>
    <col min="15876" max="15878" width="15.875" style="5" bestFit="1" customWidth="1"/>
    <col min="15879" max="15879" width="19.375" style="5" customWidth="1"/>
    <col min="15880" max="15880" width="73.375" style="5" customWidth="1"/>
    <col min="15881" max="15882" width="17.75" style="5" customWidth="1"/>
    <col min="15883" max="15884" width="12.125" style="5" customWidth="1"/>
    <col min="15885" max="15885" width="17.75" style="5" customWidth="1"/>
    <col min="15886" max="15886" width="12.125" style="5" customWidth="1"/>
    <col min="15887" max="16120" width="7" style="5"/>
    <col min="16121" max="16121" width="17.25" style="5" customWidth="1"/>
    <col min="16122" max="16122" width="11.375" style="5" bestFit="1" customWidth="1"/>
    <col min="16123" max="16125" width="15.875" style="5" bestFit="1" customWidth="1"/>
    <col min="16126" max="16127" width="12.125" style="5" customWidth="1"/>
    <col min="16128" max="16128" width="15.875" style="5" bestFit="1" customWidth="1"/>
    <col min="16129" max="16129" width="6.5" style="5" customWidth="1"/>
    <col min="16130" max="16130" width="8.625" style="5" bestFit="1" customWidth="1"/>
    <col min="16131" max="16131" width="14.375" style="5" bestFit="1" customWidth="1"/>
    <col min="16132" max="16134" width="15.875" style="5" bestFit="1" customWidth="1"/>
    <col min="16135" max="16135" width="19.375" style="5" customWidth="1"/>
    <col min="16136" max="16136" width="73.375" style="5" customWidth="1"/>
    <col min="16137" max="16138" width="17.75" style="5" customWidth="1"/>
    <col min="16139" max="16140" width="12.125" style="5" customWidth="1"/>
    <col min="16141" max="16141" width="17.75" style="5" customWidth="1"/>
    <col min="16142" max="16142" width="12.125" style="5" customWidth="1"/>
    <col min="16143" max="16384" width="7" style="5"/>
  </cols>
  <sheetData>
    <row r="1" spans="1:13" ht="24.95" customHeight="1" x14ac:dyDescent="0.3">
      <c r="A1" s="1"/>
      <c r="B1" s="2"/>
      <c r="C1" s="118"/>
      <c r="D1" s="118"/>
      <c r="E1" s="118"/>
      <c r="F1" s="3"/>
      <c r="H1" s="3"/>
      <c r="I1" s="5"/>
      <c r="J1" s="5"/>
      <c r="K1" s="5"/>
      <c r="L1" s="5"/>
      <c r="M1" s="5"/>
    </row>
    <row r="2" spans="1:13" ht="29.25" customHeight="1" x14ac:dyDescent="0.3">
      <c r="A2" s="6" t="s">
        <v>653</v>
      </c>
      <c r="B2" s="7"/>
      <c r="C2" s="7"/>
      <c r="D2" s="7"/>
      <c r="E2" s="7"/>
      <c r="F2" s="7"/>
      <c r="G2" s="3"/>
      <c r="H2" s="8"/>
    </row>
    <row r="3" spans="1:13" ht="24.95" customHeight="1" x14ac:dyDescent="0.3">
      <c r="A3" s="10" t="s">
        <v>654</v>
      </c>
      <c r="B3" s="10"/>
      <c r="C3" s="10"/>
      <c r="D3" s="10"/>
      <c r="E3" s="10"/>
      <c r="F3" s="10"/>
      <c r="G3" s="11"/>
      <c r="H3" s="12"/>
    </row>
    <row r="4" spans="1:13" ht="24.95" customHeight="1" x14ac:dyDescent="0.3">
      <c r="A4" s="13"/>
      <c r="B4" s="14"/>
      <c r="C4" s="119"/>
      <c r="D4" s="119"/>
      <c r="E4" s="119"/>
      <c r="F4" s="17" t="s">
        <v>2</v>
      </c>
      <c r="G4" s="18"/>
      <c r="H4" s="19"/>
    </row>
    <row r="5" spans="1:13" s="1" customFormat="1" ht="29.25" customHeight="1" x14ac:dyDescent="0.3">
      <c r="A5" s="20" t="s">
        <v>3</v>
      </c>
      <c r="B5" s="21" t="s">
        <v>4</v>
      </c>
      <c r="C5" s="120" t="s">
        <v>655</v>
      </c>
      <c r="D5" s="120" t="s">
        <v>7</v>
      </c>
      <c r="E5" s="120" t="s">
        <v>656</v>
      </c>
      <c r="F5" s="20" t="s">
        <v>657</v>
      </c>
      <c r="G5" s="3"/>
      <c r="H5" s="3"/>
    </row>
    <row r="6" spans="1:13" ht="24.95" customHeight="1" x14ac:dyDescent="0.3">
      <c r="A6" s="23" t="s">
        <v>658</v>
      </c>
      <c r="B6" s="23" t="s">
        <v>659</v>
      </c>
      <c r="C6" s="121">
        <v>320000</v>
      </c>
      <c r="D6" s="121"/>
      <c r="E6" s="121">
        <v>320000</v>
      </c>
      <c r="F6" s="27" t="s">
        <v>20</v>
      </c>
      <c r="G6" s="28"/>
      <c r="H6" s="8"/>
    </row>
    <row r="7" spans="1:13" ht="24.95" customHeight="1" x14ac:dyDescent="0.3">
      <c r="A7" s="29" t="s">
        <v>660</v>
      </c>
      <c r="B7" s="29" t="s">
        <v>661</v>
      </c>
      <c r="C7" s="122">
        <v>2235000</v>
      </c>
      <c r="D7" s="122"/>
      <c r="E7" s="122">
        <v>2235000</v>
      </c>
      <c r="F7" s="30" t="s">
        <v>20</v>
      </c>
      <c r="G7" s="11"/>
      <c r="H7" s="12"/>
    </row>
    <row r="8" spans="1:13" ht="24.95" customHeight="1" x14ac:dyDescent="0.3">
      <c r="A8" s="29" t="s">
        <v>658</v>
      </c>
      <c r="B8" s="29" t="s">
        <v>662</v>
      </c>
      <c r="C8" s="122">
        <v>14544000</v>
      </c>
      <c r="D8" s="122"/>
      <c r="E8" s="122">
        <v>14544000</v>
      </c>
      <c r="F8" s="30" t="s">
        <v>20</v>
      </c>
      <c r="G8" s="18"/>
      <c r="H8" s="19"/>
    </row>
    <row r="9" spans="1:13" s="40" customFormat="1" ht="24.95" customHeight="1" x14ac:dyDescent="0.3">
      <c r="A9" s="29" t="s">
        <v>658</v>
      </c>
      <c r="B9" s="29" t="s">
        <v>38</v>
      </c>
      <c r="C9" s="122">
        <v>6900000</v>
      </c>
      <c r="D9" s="122"/>
      <c r="E9" s="122">
        <v>6900000</v>
      </c>
      <c r="F9" s="30" t="s">
        <v>20</v>
      </c>
      <c r="G9" s="37"/>
      <c r="H9" s="38"/>
      <c r="I9" s="39"/>
      <c r="J9" s="39"/>
      <c r="K9" s="39"/>
      <c r="L9" s="39"/>
      <c r="M9" s="39"/>
    </row>
    <row r="10" spans="1:13" s="40" customFormat="1" ht="24.95" customHeight="1" x14ac:dyDescent="0.3">
      <c r="A10" s="29" t="s">
        <v>663</v>
      </c>
      <c r="B10" s="29" t="s">
        <v>135</v>
      </c>
      <c r="C10" s="122">
        <v>34734218</v>
      </c>
      <c r="D10" s="122"/>
      <c r="E10" s="122">
        <v>34734218</v>
      </c>
      <c r="F10" s="30" t="s">
        <v>20</v>
      </c>
      <c r="G10" s="37"/>
      <c r="H10" s="38"/>
      <c r="I10" s="39"/>
      <c r="J10" s="39"/>
      <c r="K10" s="39"/>
      <c r="L10" s="39"/>
      <c r="M10" s="39"/>
    </row>
    <row r="11" spans="1:13" ht="24.95" customHeight="1" x14ac:dyDescent="0.3">
      <c r="A11" s="29" t="s">
        <v>664</v>
      </c>
      <c r="B11" s="29" t="s">
        <v>665</v>
      </c>
      <c r="C11" s="122">
        <v>3774000</v>
      </c>
      <c r="D11" s="122"/>
      <c r="E11" s="122">
        <v>3774000</v>
      </c>
      <c r="F11" s="30" t="s">
        <v>20</v>
      </c>
      <c r="G11" s="3"/>
      <c r="H11" s="3"/>
    </row>
    <row r="12" spans="1:13" ht="24.95" customHeight="1" x14ac:dyDescent="0.3">
      <c r="A12" s="29" t="s">
        <v>666</v>
      </c>
      <c r="B12" s="29" t="s">
        <v>360</v>
      </c>
      <c r="C12" s="122">
        <v>1540000</v>
      </c>
      <c r="D12" s="122"/>
      <c r="E12" s="122">
        <v>1540000</v>
      </c>
      <c r="F12" s="30" t="s">
        <v>20</v>
      </c>
      <c r="G12" s="3"/>
      <c r="H12" s="3"/>
    </row>
    <row r="13" spans="1:13" ht="24.95" customHeight="1" x14ac:dyDescent="0.3">
      <c r="A13" s="29" t="s">
        <v>667</v>
      </c>
      <c r="B13" s="29" t="s">
        <v>360</v>
      </c>
      <c r="C13" s="122">
        <v>4180000</v>
      </c>
      <c r="D13" s="122"/>
      <c r="E13" s="122">
        <v>4180000</v>
      </c>
      <c r="F13" s="30" t="s">
        <v>20</v>
      </c>
      <c r="G13" s="3"/>
      <c r="H13" s="3"/>
    </row>
    <row r="14" spans="1:13" ht="24.95" customHeight="1" x14ac:dyDescent="0.3">
      <c r="A14" s="29" t="s">
        <v>668</v>
      </c>
      <c r="B14" s="29" t="s">
        <v>360</v>
      </c>
      <c r="C14" s="122">
        <v>2310000</v>
      </c>
      <c r="D14" s="122"/>
      <c r="E14" s="122">
        <v>2310000</v>
      </c>
      <c r="F14" s="30" t="s">
        <v>20</v>
      </c>
    </row>
    <row r="15" spans="1:13" ht="24.95" customHeight="1" x14ac:dyDescent="0.3">
      <c r="A15" s="29" t="s">
        <v>669</v>
      </c>
      <c r="B15" s="29" t="s">
        <v>360</v>
      </c>
      <c r="C15" s="122">
        <v>1045000</v>
      </c>
      <c r="D15" s="122"/>
      <c r="E15" s="122">
        <v>1045000</v>
      </c>
      <c r="F15" s="30" t="s">
        <v>20</v>
      </c>
    </row>
    <row r="16" spans="1:13" ht="24.95" customHeight="1" x14ac:dyDescent="0.3">
      <c r="A16" s="29" t="s">
        <v>670</v>
      </c>
      <c r="B16" s="29" t="s">
        <v>360</v>
      </c>
      <c r="C16" s="122">
        <v>4950000</v>
      </c>
      <c r="D16" s="122"/>
      <c r="E16" s="122">
        <v>4950000</v>
      </c>
      <c r="F16" s="30" t="s">
        <v>20</v>
      </c>
    </row>
    <row r="17" spans="1:13" ht="24.95" customHeight="1" x14ac:dyDescent="0.3">
      <c r="A17" s="29" t="s">
        <v>671</v>
      </c>
      <c r="B17" s="29" t="s">
        <v>360</v>
      </c>
      <c r="C17" s="122">
        <v>4125000</v>
      </c>
      <c r="D17" s="122"/>
      <c r="E17" s="122">
        <v>4125000</v>
      </c>
      <c r="F17" s="30" t="s">
        <v>20</v>
      </c>
    </row>
    <row r="18" spans="1:13" ht="24.95" customHeight="1" x14ac:dyDescent="0.3">
      <c r="A18" s="102" t="s">
        <v>672</v>
      </c>
      <c r="B18" s="103"/>
      <c r="C18" s="123">
        <v>80657218</v>
      </c>
      <c r="D18" s="123">
        <v>0</v>
      </c>
      <c r="E18" s="123">
        <v>80657218</v>
      </c>
      <c r="F18" s="34"/>
    </row>
    <row r="19" spans="1:13" ht="24.95" customHeight="1" x14ac:dyDescent="0.3">
      <c r="A19" s="29" t="s">
        <v>673</v>
      </c>
      <c r="B19" s="29" t="s">
        <v>674</v>
      </c>
      <c r="C19" s="122">
        <v>0</v>
      </c>
      <c r="D19" s="122"/>
      <c r="E19" s="122">
        <v>0</v>
      </c>
      <c r="F19" s="30" t="s">
        <v>675</v>
      </c>
    </row>
    <row r="20" spans="1:13" ht="24.95" customHeight="1" x14ac:dyDescent="0.3">
      <c r="A20" s="29" t="s">
        <v>676</v>
      </c>
      <c r="B20" s="29" t="s">
        <v>677</v>
      </c>
      <c r="C20" s="122">
        <v>2425050</v>
      </c>
      <c r="D20" s="122"/>
      <c r="E20" s="122">
        <v>2425050</v>
      </c>
      <c r="F20" s="30" t="s">
        <v>675</v>
      </c>
    </row>
    <row r="21" spans="1:13" ht="24.95" customHeight="1" x14ac:dyDescent="0.3">
      <c r="A21" s="29" t="s">
        <v>678</v>
      </c>
      <c r="B21" s="29" t="s">
        <v>80</v>
      </c>
      <c r="C21" s="122">
        <v>950000</v>
      </c>
      <c r="D21" s="122"/>
      <c r="E21" s="122">
        <v>950000</v>
      </c>
      <c r="F21" s="30" t="s">
        <v>675</v>
      </c>
    </row>
    <row r="22" spans="1:13" ht="24.95" customHeight="1" x14ac:dyDescent="0.3">
      <c r="A22" s="29" t="s">
        <v>676</v>
      </c>
      <c r="B22" s="29" t="s">
        <v>80</v>
      </c>
      <c r="C22" s="122">
        <v>1048730</v>
      </c>
      <c r="D22" s="122"/>
      <c r="E22" s="122">
        <v>1048730</v>
      </c>
      <c r="F22" s="30" t="s">
        <v>675</v>
      </c>
    </row>
    <row r="23" spans="1:13" ht="24.95" customHeight="1" x14ac:dyDescent="0.3">
      <c r="A23" s="29" t="s">
        <v>678</v>
      </c>
      <c r="B23" s="29" t="s">
        <v>80</v>
      </c>
      <c r="C23" s="122">
        <v>60000</v>
      </c>
      <c r="D23" s="122"/>
      <c r="E23" s="122">
        <v>60000</v>
      </c>
      <c r="F23" s="30" t="s">
        <v>675</v>
      </c>
    </row>
    <row r="24" spans="1:13" ht="24.95" customHeight="1" x14ac:dyDescent="0.3">
      <c r="A24" s="29" t="s">
        <v>679</v>
      </c>
      <c r="B24" s="29" t="s">
        <v>80</v>
      </c>
      <c r="C24" s="122">
        <v>4570000</v>
      </c>
      <c r="D24" s="122"/>
      <c r="E24" s="122">
        <v>4570000</v>
      </c>
      <c r="F24" s="30" t="s">
        <v>675</v>
      </c>
    </row>
    <row r="25" spans="1:13" ht="24.95" customHeight="1" x14ac:dyDescent="0.3">
      <c r="A25" s="29" t="s">
        <v>678</v>
      </c>
      <c r="B25" s="29" t="s">
        <v>680</v>
      </c>
      <c r="C25" s="122">
        <v>3180000</v>
      </c>
      <c r="D25" s="122"/>
      <c r="E25" s="122">
        <v>3180000</v>
      </c>
      <c r="F25" s="30" t="s">
        <v>675</v>
      </c>
    </row>
    <row r="26" spans="1:13" ht="24.95" customHeight="1" x14ac:dyDescent="0.3">
      <c r="A26" s="29" t="s">
        <v>681</v>
      </c>
      <c r="B26" s="29" t="s">
        <v>680</v>
      </c>
      <c r="C26" s="122">
        <v>1540000</v>
      </c>
      <c r="D26" s="122"/>
      <c r="E26" s="122">
        <v>1540000</v>
      </c>
      <c r="F26" s="30" t="s">
        <v>675</v>
      </c>
    </row>
    <row r="27" spans="1:13" ht="24.95" customHeight="1" x14ac:dyDescent="0.3">
      <c r="A27" s="29" t="s">
        <v>681</v>
      </c>
      <c r="B27" s="29" t="s">
        <v>680</v>
      </c>
      <c r="C27" s="122">
        <v>1045000</v>
      </c>
      <c r="D27" s="122"/>
      <c r="E27" s="122">
        <v>1045000</v>
      </c>
      <c r="F27" s="30" t="s">
        <v>675</v>
      </c>
      <c r="G27" s="3"/>
      <c r="H27" s="3"/>
      <c r="I27" s="5"/>
      <c r="J27" s="5"/>
      <c r="K27" s="5"/>
      <c r="L27" s="5"/>
      <c r="M27" s="5"/>
    </row>
    <row r="28" spans="1:13" ht="24.95" customHeight="1" x14ac:dyDescent="0.3">
      <c r="A28" s="29" t="s">
        <v>682</v>
      </c>
      <c r="B28" s="29" t="s">
        <v>680</v>
      </c>
      <c r="C28" s="122">
        <v>1815000</v>
      </c>
      <c r="D28" s="122"/>
      <c r="E28" s="122">
        <v>1815000</v>
      </c>
      <c r="F28" s="30" t="s">
        <v>675</v>
      </c>
      <c r="G28" s="3"/>
      <c r="H28" s="3"/>
      <c r="I28" s="5"/>
      <c r="J28" s="5"/>
      <c r="K28" s="5"/>
      <c r="L28" s="5"/>
      <c r="M28" s="5"/>
    </row>
    <row r="29" spans="1:13" s="40" customFormat="1" ht="24.95" customHeight="1" x14ac:dyDescent="0.3">
      <c r="A29" s="29" t="s">
        <v>676</v>
      </c>
      <c r="B29" s="29" t="s">
        <v>683</v>
      </c>
      <c r="C29" s="122">
        <v>2294830</v>
      </c>
      <c r="D29" s="122"/>
      <c r="E29" s="122">
        <v>2294830</v>
      </c>
      <c r="F29" s="30" t="s">
        <v>675</v>
      </c>
      <c r="G29" s="37"/>
      <c r="H29" s="37"/>
    </row>
    <row r="30" spans="1:13" ht="24.95" customHeight="1" x14ac:dyDescent="0.3">
      <c r="A30" s="29" t="s">
        <v>678</v>
      </c>
      <c r="B30" s="29" t="s">
        <v>684</v>
      </c>
      <c r="C30" s="122">
        <v>156310</v>
      </c>
      <c r="D30" s="122"/>
      <c r="E30" s="122">
        <v>156310</v>
      </c>
      <c r="F30" s="30" t="s">
        <v>675</v>
      </c>
      <c r="G30" s="3"/>
      <c r="H30" s="3"/>
      <c r="I30" s="5"/>
      <c r="J30" s="5"/>
      <c r="K30" s="5"/>
      <c r="L30" s="5"/>
      <c r="M30" s="5"/>
    </row>
    <row r="31" spans="1:13" ht="24.95" customHeight="1" x14ac:dyDescent="0.3">
      <c r="A31" s="29" t="s">
        <v>685</v>
      </c>
      <c r="B31" s="29" t="s">
        <v>686</v>
      </c>
      <c r="C31" s="122">
        <v>1923120</v>
      </c>
      <c r="D31" s="122"/>
      <c r="E31" s="122">
        <v>1923120</v>
      </c>
      <c r="F31" s="30" t="s">
        <v>675</v>
      </c>
      <c r="G31" s="3"/>
      <c r="H31" s="3"/>
      <c r="I31" s="5"/>
      <c r="J31" s="5"/>
      <c r="K31" s="5"/>
      <c r="L31" s="5"/>
      <c r="M31" s="5"/>
    </row>
    <row r="32" spans="1:13" ht="24.95" customHeight="1" x14ac:dyDescent="0.3">
      <c r="A32" s="29" t="s">
        <v>681</v>
      </c>
      <c r="B32" s="29" t="s">
        <v>687</v>
      </c>
      <c r="C32" s="122">
        <v>3300000</v>
      </c>
      <c r="D32" s="122"/>
      <c r="E32" s="122">
        <v>3300000</v>
      </c>
      <c r="F32" s="30" t="s">
        <v>675</v>
      </c>
      <c r="G32" s="3"/>
      <c r="H32" s="3"/>
      <c r="I32" s="5"/>
      <c r="J32" s="5"/>
      <c r="K32" s="5"/>
      <c r="L32" s="5"/>
      <c r="M32" s="5"/>
    </row>
    <row r="33" spans="1:8" s="5" customFormat="1" ht="24.95" customHeight="1" x14ac:dyDescent="0.3">
      <c r="A33" s="29" t="s">
        <v>681</v>
      </c>
      <c r="B33" s="29" t="s">
        <v>687</v>
      </c>
      <c r="C33" s="122">
        <v>3520000</v>
      </c>
      <c r="D33" s="122"/>
      <c r="E33" s="122">
        <v>3520000</v>
      </c>
      <c r="F33" s="30" t="s">
        <v>675</v>
      </c>
      <c r="G33" s="3"/>
      <c r="H33" s="3"/>
    </row>
    <row r="34" spans="1:8" s="5" customFormat="1" ht="24.95" customHeight="1" x14ac:dyDescent="0.3">
      <c r="A34" s="29" t="s">
        <v>658</v>
      </c>
      <c r="B34" s="29" t="s">
        <v>688</v>
      </c>
      <c r="C34" s="122">
        <v>1286890</v>
      </c>
      <c r="D34" s="122"/>
      <c r="E34" s="122">
        <v>1286890</v>
      </c>
      <c r="F34" s="30" t="s">
        <v>675</v>
      </c>
      <c r="G34" s="3"/>
      <c r="H34" s="3"/>
    </row>
    <row r="35" spans="1:8" s="40" customFormat="1" ht="24.95" customHeight="1" x14ac:dyDescent="0.3">
      <c r="A35" s="29" t="s">
        <v>658</v>
      </c>
      <c r="B35" s="29" t="s">
        <v>445</v>
      </c>
      <c r="C35" s="122">
        <v>1828370</v>
      </c>
      <c r="D35" s="122"/>
      <c r="E35" s="122">
        <v>1828370</v>
      </c>
      <c r="F35" s="30" t="s">
        <v>675</v>
      </c>
      <c r="G35" s="37"/>
      <c r="H35" s="37"/>
    </row>
    <row r="36" spans="1:8" s="40" customFormat="1" ht="24.95" customHeight="1" x14ac:dyDescent="0.3">
      <c r="A36" s="29" t="s">
        <v>676</v>
      </c>
      <c r="B36" s="29" t="s">
        <v>445</v>
      </c>
      <c r="C36" s="122">
        <v>963220</v>
      </c>
      <c r="D36" s="122"/>
      <c r="E36" s="122">
        <v>963220</v>
      </c>
      <c r="F36" s="30" t="s">
        <v>675</v>
      </c>
      <c r="G36" s="37"/>
      <c r="H36" s="37"/>
    </row>
    <row r="37" spans="1:8" s="1" customFormat="1" ht="24.95" customHeight="1" x14ac:dyDescent="0.3">
      <c r="A37" s="29" t="s">
        <v>681</v>
      </c>
      <c r="B37" s="29" t="s">
        <v>689</v>
      </c>
      <c r="C37" s="122">
        <v>660000</v>
      </c>
      <c r="D37" s="122"/>
      <c r="E37" s="122">
        <v>660000</v>
      </c>
      <c r="F37" s="30" t="s">
        <v>675</v>
      </c>
      <c r="G37" s="3"/>
      <c r="H37" s="3"/>
    </row>
    <row r="38" spans="1:8" s="1" customFormat="1" ht="24.95" customHeight="1" x14ac:dyDescent="0.3">
      <c r="A38" s="29" t="s">
        <v>681</v>
      </c>
      <c r="B38" s="29" t="s">
        <v>689</v>
      </c>
      <c r="C38" s="122">
        <v>880000</v>
      </c>
      <c r="D38" s="122"/>
      <c r="E38" s="122">
        <v>880000</v>
      </c>
      <c r="F38" s="30" t="s">
        <v>675</v>
      </c>
      <c r="G38" s="3"/>
      <c r="H38" s="3"/>
    </row>
    <row r="39" spans="1:8" s="1" customFormat="1" ht="24.95" customHeight="1" x14ac:dyDescent="0.3">
      <c r="A39" s="29" t="s">
        <v>658</v>
      </c>
      <c r="B39" s="29" t="s">
        <v>690</v>
      </c>
      <c r="C39" s="122">
        <v>628260</v>
      </c>
      <c r="D39" s="122"/>
      <c r="E39" s="122">
        <v>628260</v>
      </c>
      <c r="F39" s="30" t="s">
        <v>675</v>
      </c>
      <c r="G39" s="3"/>
      <c r="H39" s="3"/>
    </row>
    <row r="40" spans="1:8" s="1" customFormat="1" ht="24.95" customHeight="1" x14ac:dyDescent="0.3">
      <c r="A40" s="29" t="s">
        <v>658</v>
      </c>
      <c r="B40" s="29" t="s">
        <v>691</v>
      </c>
      <c r="C40" s="122">
        <v>977550</v>
      </c>
      <c r="D40" s="122"/>
      <c r="E40" s="122">
        <v>977550</v>
      </c>
      <c r="F40" s="30" t="s">
        <v>675</v>
      </c>
      <c r="G40" s="3"/>
      <c r="H40" s="3"/>
    </row>
    <row r="41" spans="1:8" s="1" customFormat="1" ht="24.95" customHeight="1" x14ac:dyDescent="0.3">
      <c r="A41" s="29" t="s">
        <v>692</v>
      </c>
      <c r="B41" s="29" t="s">
        <v>691</v>
      </c>
      <c r="C41" s="122">
        <v>248030</v>
      </c>
      <c r="D41" s="122"/>
      <c r="E41" s="122">
        <v>248030</v>
      </c>
      <c r="F41" s="30" t="s">
        <v>675</v>
      </c>
      <c r="G41" s="3"/>
      <c r="H41" s="3"/>
    </row>
    <row r="42" spans="1:8" s="1" customFormat="1" ht="24.95" customHeight="1" x14ac:dyDescent="0.3">
      <c r="A42" s="29" t="s">
        <v>681</v>
      </c>
      <c r="B42" s="29" t="s">
        <v>693</v>
      </c>
      <c r="C42" s="122">
        <v>2640000</v>
      </c>
      <c r="D42" s="122"/>
      <c r="E42" s="122">
        <v>2640000</v>
      </c>
      <c r="F42" s="30" t="s">
        <v>675</v>
      </c>
      <c r="G42" s="3"/>
      <c r="H42" s="3"/>
    </row>
    <row r="43" spans="1:8" s="1" customFormat="1" ht="24.95" customHeight="1" x14ac:dyDescent="0.3">
      <c r="A43" s="29" t="s">
        <v>681</v>
      </c>
      <c r="B43" s="29" t="s">
        <v>693</v>
      </c>
      <c r="C43" s="122">
        <v>2640000</v>
      </c>
      <c r="D43" s="122"/>
      <c r="E43" s="122">
        <v>2640000</v>
      </c>
      <c r="F43" s="30" t="s">
        <v>675</v>
      </c>
      <c r="G43" s="3"/>
      <c r="H43" s="3"/>
    </row>
    <row r="44" spans="1:8" s="1" customFormat="1" ht="24.95" customHeight="1" x14ac:dyDescent="0.3">
      <c r="A44" s="29" t="s">
        <v>676</v>
      </c>
      <c r="B44" s="29" t="s">
        <v>694</v>
      </c>
      <c r="C44" s="122">
        <v>624320</v>
      </c>
      <c r="D44" s="122"/>
      <c r="E44" s="122">
        <v>624320</v>
      </c>
      <c r="F44" s="30" t="s">
        <v>675</v>
      </c>
      <c r="G44" s="3"/>
      <c r="H44" s="3"/>
    </row>
    <row r="45" spans="1:8" s="1" customFormat="1" ht="24.95" customHeight="1" x14ac:dyDescent="0.3">
      <c r="A45" s="29" t="s">
        <v>658</v>
      </c>
      <c r="B45" s="29" t="s">
        <v>460</v>
      </c>
      <c r="C45" s="122">
        <v>964160</v>
      </c>
      <c r="D45" s="122"/>
      <c r="E45" s="122">
        <v>964160</v>
      </c>
      <c r="F45" s="30" t="s">
        <v>675</v>
      </c>
      <c r="G45" s="3"/>
      <c r="H45" s="3"/>
    </row>
    <row r="46" spans="1:8" s="1" customFormat="1" ht="24.95" customHeight="1" x14ac:dyDescent="0.3">
      <c r="A46" s="29" t="s">
        <v>695</v>
      </c>
      <c r="B46" s="29" t="s">
        <v>568</v>
      </c>
      <c r="C46" s="122">
        <v>22759000</v>
      </c>
      <c r="D46" s="122"/>
      <c r="E46" s="122">
        <v>22759000</v>
      </c>
      <c r="F46" s="30" t="s">
        <v>675</v>
      </c>
      <c r="G46" s="3"/>
      <c r="H46" s="3"/>
    </row>
    <row r="47" spans="1:8" s="1" customFormat="1" ht="24.95" customHeight="1" x14ac:dyDescent="0.3">
      <c r="A47" s="29" t="s">
        <v>696</v>
      </c>
      <c r="B47" s="29" t="s">
        <v>568</v>
      </c>
      <c r="C47" s="122">
        <v>433920</v>
      </c>
      <c r="D47" s="122"/>
      <c r="E47" s="122">
        <v>433920</v>
      </c>
      <c r="F47" s="30" t="s">
        <v>675</v>
      </c>
      <c r="G47" s="3"/>
      <c r="H47" s="3"/>
    </row>
    <row r="48" spans="1:8" s="1" customFormat="1" ht="24.95" customHeight="1" x14ac:dyDescent="0.3">
      <c r="A48" s="29" t="s">
        <v>658</v>
      </c>
      <c r="B48" s="29" t="s">
        <v>697</v>
      </c>
      <c r="C48" s="122">
        <v>266800</v>
      </c>
      <c r="D48" s="122"/>
      <c r="E48" s="122">
        <v>266800</v>
      </c>
      <c r="F48" s="30" t="s">
        <v>675</v>
      </c>
      <c r="G48" s="3"/>
      <c r="H48" s="3"/>
    </row>
    <row r="49" spans="1:248" s="1" customFormat="1" ht="24.95" customHeight="1" x14ac:dyDescent="0.3">
      <c r="A49" s="29" t="s">
        <v>698</v>
      </c>
      <c r="B49" s="29" t="s">
        <v>465</v>
      </c>
      <c r="C49" s="122">
        <v>880000</v>
      </c>
      <c r="D49" s="122"/>
      <c r="E49" s="122">
        <v>880000</v>
      </c>
      <c r="F49" s="30" t="s">
        <v>675</v>
      </c>
      <c r="G49" s="3"/>
      <c r="H49" s="3"/>
    </row>
    <row r="50" spans="1:248" s="1" customFormat="1" ht="24.95" customHeight="1" x14ac:dyDescent="0.3">
      <c r="A50" s="29" t="s">
        <v>681</v>
      </c>
      <c r="B50" s="29" t="s">
        <v>465</v>
      </c>
      <c r="C50" s="122">
        <v>5280000</v>
      </c>
      <c r="D50" s="122"/>
      <c r="E50" s="122">
        <v>5280000</v>
      </c>
      <c r="F50" s="30" t="s">
        <v>675</v>
      </c>
      <c r="G50" s="3"/>
      <c r="H50" s="3"/>
    </row>
    <row r="51" spans="1:248" s="1" customFormat="1" ht="24.95" customHeight="1" x14ac:dyDescent="0.3">
      <c r="A51" s="29" t="s">
        <v>678</v>
      </c>
      <c r="B51" s="29" t="s">
        <v>148</v>
      </c>
      <c r="C51" s="122">
        <v>1167570</v>
      </c>
      <c r="D51" s="122"/>
      <c r="E51" s="122">
        <v>1167570</v>
      </c>
      <c r="F51" s="30" t="s">
        <v>675</v>
      </c>
      <c r="G51" s="3"/>
      <c r="H51" s="3"/>
    </row>
    <row r="52" spans="1:248" s="1" customFormat="1" ht="24.95" customHeight="1" x14ac:dyDescent="0.3">
      <c r="A52" s="29" t="s">
        <v>699</v>
      </c>
      <c r="B52" s="29" t="s">
        <v>700</v>
      </c>
      <c r="C52" s="122">
        <v>2572500</v>
      </c>
      <c r="D52" s="122"/>
      <c r="E52" s="122">
        <v>2572500</v>
      </c>
      <c r="F52" s="30" t="s">
        <v>675</v>
      </c>
      <c r="G52" s="3"/>
      <c r="H52" s="3"/>
    </row>
    <row r="53" spans="1:248" s="1" customFormat="1" ht="24.95" customHeight="1" x14ac:dyDescent="0.3">
      <c r="A53" s="29" t="s">
        <v>678</v>
      </c>
      <c r="B53" s="29" t="s">
        <v>139</v>
      </c>
      <c r="C53" s="122">
        <v>713460</v>
      </c>
      <c r="D53" s="122"/>
      <c r="E53" s="122">
        <v>713460</v>
      </c>
      <c r="F53" s="30" t="s">
        <v>675</v>
      </c>
      <c r="G53" s="3"/>
      <c r="H53" s="3"/>
    </row>
    <row r="54" spans="1:248" s="1" customFormat="1" ht="24.95" customHeight="1" x14ac:dyDescent="0.3">
      <c r="A54" s="29" t="s">
        <v>696</v>
      </c>
      <c r="B54" s="29" t="s">
        <v>139</v>
      </c>
      <c r="C54" s="122">
        <v>886290</v>
      </c>
      <c r="D54" s="122"/>
      <c r="E54" s="122">
        <v>886290</v>
      </c>
      <c r="F54" s="30" t="s">
        <v>675</v>
      </c>
      <c r="G54" s="3"/>
      <c r="H54" s="3"/>
    </row>
    <row r="55" spans="1:248" s="1" customFormat="1" ht="24.95" customHeight="1" x14ac:dyDescent="0.3">
      <c r="A55" s="29" t="s">
        <v>681</v>
      </c>
      <c r="B55" s="29" t="s">
        <v>475</v>
      </c>
      <c r="C55" s="122">
        <v>880000</v>
      </c>
      <c r="D55" s="122"/>
      <c r="E55" s="122">
        <v>880000</v>
      </c>
      <c r="F55" s="30" t="s">
        <v>675</v>
      </c>
      <c r="G55" s="3"/>
      <c r="H55" s="3"/>
    </row>
    <row r="56" spans="1:248" s="40" customFormat="1" ht="24.95" customHeight="1" x14ac:dyDescent="0.3">
      <c r="A56" s="29" t="s">
        <v>681</v>
      </c>
      <c r="B56" s="29" t="s">
        <v>475</v>
      </c>
      <c r="C56" s="122">
        <v>1980000</v>
      </c>
      <c r="D56" s="122"/>
      <c r="E56" s="122">
        <v>1980000</v>
      </c>
      <c r="F56" s="30" t="s">
        <v>675</v>
      </c>
      <c r="G56" s="37"/>
      <c r="H56" s="37"/>
    </row>
    <row r="57" spans="1:248" s="40" customFormat="1" ht="24.95" customHeight="1" x14ac:dyDescent="0.3">
      <c r="A57" s="29" t="s">
        <v>678</v>
      </c>
      <c r="B57" s="29" t="s">
        <v>701</v>
      </c>
      <c r="C57" s="122">
        <v>2610130</v>
      </c>
      <c r="D57" s="122"/>
      <c r="E57" s="122">
        <v>2610130</v>
      </c>
      <c r="F57" s="30" t="s">
        <v>675</v>
      </c>
      <c r="G57" s="37"/>
      <c r="H57" s="37"/>
    </row>
    <row r="58" spans="1:248" s="9" customFormat="1" ht="24.95" customHeight="1" x14ac:dyDescent="0.3">
      <c r="A58" s="29" t="s">
        <v>678</v>
      </c>
      <c r="B58" s="29" t="s">
        <v>702</v>
      </c>
      <c r="C58" s="122">
        <v>119140</v>
      </c>
      <c r="D58" s="122"/>
      <c r="E58" s="122">
        <v>119140</v>
      </c>
      <c r="F58" s="30" t="s">
        <v>675</v>
      </c>
      <c r="G58" s="3"/>
      <c r="H58" s="3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5"/>
      <c r="AJ58" s="5"/>
      <c r="AK58" s="5"/>
      <c r="AL58" s="5"/>
      <c r="AM58" s="5"/>
      <c r="AN58" s="5"/>
      <c r="AO58" s="5"/>
      <c r="AP58" s="5"/>
      <c r="AQ58" s="5"/>
      <c r="AR58" s="5"/>
      <c r="AS58" s="5"/>
      <c r="AT58" s="5"/>
      <c r="AU58" s="5"/>
      <c r="AV58" s="5"/>
      <c r="AW58" s="5"/>
      <c r="AX58" s="5"/>
      <c r="AY58" s="5"/>
      <c r="AZ58" s="5"/>
      <c r="BA58" s="5"/>
      <c r="BB58" s="5"/>
      <c r="BC58" s="5"/>
      <c r="BD58" s="5"/>
      <c r="BE58" s="5"/>
      <c r="BF58" s="5"/>
      <c r="BG58" s="5"/>
      <c r="BH58" s="5"/>
      <c r="BI58" s="5"/>
      <c r="BJ58" s="5"/>
      <c r="BK58" s="5"/>
      <c r="BL58" s="5"/>
      <c r="BM58" s="5"/>
      <c r="BN58" s="5"/>
      <c r="BO58" s="5"/>
      <c r="BP58" s="5"/>
      <c r="BQ58" s="5"/>
      <c r="BR58" s="5"/>
      <c r="BS58" s="5"/>
      <c r="BT58" s="5"/>
      <c r="BU58" s="5"/>
      <c r="BV58" s="5"/>
      <c r="BW58" s="5"/>
      <c r="BX58" s="5"/>
      <c r="BY58" s="5"/>
      <c r="BZ58" s="5"/>
      <c r="CA58" s="5"/>
      <c r="CB58" s="5"/>
      <c r="CC58" s="5"/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5"/>
      <c r="CW58" s="5"/>
      <c r="CX58" s="5"/>
      <c r="CY58" s="5"/>
      <c r="CZ58" s="5"/>
      <c r="DA58" s="5"/>
      <c r="DB58" s="5"/>
      <c r="DC58" s="5"/>
      <c r="DD58" s="5"/>
      <c r="DE58" s="5"/>
      <c r="DF58" s="5"/>
      <c r="DG58" s="5"/>
      <c r="DH58" s="5"/>
      <c r="DI58" s="5"/>
      <c r="DJ58" s="5"/>
      <c r="DK58" s="5"/>
      <c r="DL58" s="5"/>
      <c r="DM58" s="5"/>
      <c r="DN58" s="5"/>
      <c r="DO58" s="5"/>
      <c r="DP58" s="5"/>
      <c r="DQ58" s="5"/>
      <c r="DR58" s="5"/>
      <c r="DS58" s="5"/>
      <c r="DT58" s="5"/>
      <c r="DU58" s="5"/>
      <c r="DV58" s="5"/>
      <c r="DW58" s="5"/>
      <c r="DX58" s="5"/>
      <c r="DY58" s="5"/>
      <c r="DZ58" s="5"/>
      <c r="EA58" s="5"/>
      <c r="EB58" s="5"/>
      <c r="EC58" s="5"/>
      <c r="ED58" s="5"/>
      <c r="EE58" s="5"/>
      <c r="EF58" s="5"/>
      <c r="EG58" s="5"/>
      <c r="EH58" s="5"/>
      <c r="EI58" s="5"/>
      <c r="EJ58" s="5"/>
      <c r="EK58" s="5"/>
      <c r="EL58" s="5"/>
      <c r="EM58" s="5"/>
      <c r="EN58" s="5"/>
      <c r="EO58" s="5"/>
      <c r="EP58" s="5"/>
      <c r="EQ58" s="5"/>
      <c r="ER58" s="5"/>
      <c r="ES58" s="5"/>
      <c r="ET58" s="5"/>
      <c r="EU58" s="5"/>
      <c r="EV58" s="5"/>
      <c r="EW58" s="5"/>
      <c r="EX58" s="5"/>
      <c r="EY58" s="5"/>
      <c r="EZ58" s="5"/>
      <c r="FA58" s="5"/>
      <c r="FB58" s="5"/>
      <c r="FC58" s="5"/>
      <c r="FD58" s="5"/>
      <c r="FE58" s="5"/>
      <c r="FF58" s="5"/>
      <c r="FG58" s="5"/>
      <c r="FH58" s="5"/>
      <c r="FI58" s="5"/>
      <c r="FJ58" s="5"/>
      <c r="FK58" s="5"/>
      <c r="FL58" s="5"/>
      <c r="FM58" s="5"/>
      <c r="FN58" s="5"/>
      <c r="FO58" s="5"/>
      <c r="FP58" s="5"/>
      <c r="FQ58" s="5"/>
      <c r="FR58" s="5"/>
      <c r="FS58" s="5"/>
      <c r="FT58" s="5"/>
      <c r="FU58" s="5"/>
      <c r="FV58" s="5"/>
      <c r="FW58" s="5"/>
      <c r="FX58" s="5"/>
      <c r="FY58" s="5"/>
      <c r="FZ58" s="5"/>
      <c r="GA58" s="5"/>
      <c r="GB58" s="5"/>
      <c r="GC58" s="5"/>
      <c r="GD58" s="5"/>
      <c r="GE58" s="5"/>
      <c r="GF58" s="5"/>
      <c r="GG58" s="5"/>
      <c r="GH58" s="5"/>
      <c r="GI58" s="5"/>
      <c r="GJ58" s="5"/>
      <c r="GK58" s="5"/>
      <c r="GL58" s="5"/>
      <c r="GM58" s="5"/>
      <c r="GN58" s="5"/>
      <c r="GO58" s="5"/>
      <c r="GP58" s="5"/>
      <c r="GQ58" s="5"/>
      <c r="GR58" s="5"/>
      <c r="GS58" s="5"/>
      <c r="GT58" s="5"/>
      <c r="GU58" s="5"/>
      <c r="GV58" s="5"/>
      <c r="GW58" s="5"/>
      <c r="GX58" s="5"/>
      <c r="GY58" s="5"/>
      <c r="GZ58" s="5"/>
      <c r="HA58" s="5"/>
      <c r="HB58" s="5"/>
      <c r="HC58" s="5"/>
      <c r="HD58" s="5"/>
      <c r="HE58" s="5"/>
      <c r="HF58" s="5"/>
      <c r="HG58" s="5"/>
      <c r="HH58" s="5"/>
      <c r="HI58" s="5"/>
      <c r="HJ58" s="5"/>
      <c r="HK58" s="5"/>
      <c r="HL58" s="5"/>
      <c r="HM58" s="5"/>
      <c r="HN58" s="5"/>
      <c r="HO58" s="5"/>
      <c r="HP58" s="5"/>
      <c r="HQ58" s="5"/>
      <c r="HR58" s="5"/>
      <c r="HS58" s="5"/>
      <c r="HT58" s="5"/>
      <c r="HU58" s="5"/>
      <c r="HV58" s="5"/>
      <c r="HW58" s="5"/>
      <c r="HX58" s="5"/>
      <c r="HY58" s="5"/>
      <c r="HZ58" s="5"/>
      <c r="IA58" s="5"/>
      <c r="IB58" s="5"/>
      <c r="IC58" s="5"/>
      <c r="ID58" s="5"/>
      <c r="IE58" s="5"/>
      <c r="IF58" s="5"/>
      <c r="IG58" s="5"/>
      <c r="IH58" s="5"/>
      <c r="II58" s="5"/>
      <c r="IJ58" s="5"/>
      <c r="IK58" s="5"/>
      <c r="IL58" s="5"/>
      <c r="IM58" s="5"/>
      <c r="IN58" s="5"/>
    </row>
    <row r="59" spans="1:248" s="9" customFormat="1" ht="24.95" customHeight="1" x14ac:dyDescent="0.3">
      <c r="A59" s="29" t="s">
        <v>681</v>
      </c>
      <c r="B59" s="29" t="s">
        <v>703</v>
      </c>
      <c r="C59" s="122">
        <v>1980000</v>
      </c>
      <c r="D59" s="122"/>
      <c r="E59" s="122">
        <v>1980000</v>
      </c>
      <c r="F59" s="30" t="s">
        <v>675</v>
      </c>
      <c r="G59" s="3"/>
      <c r="H59" s="3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  <c r="AJ59" s="5"/>
      <c r="AK59" s="5"/>
      <c r="AL59" s="5"/>
      <c r="AM59" s="5"/>
      <c r="AN59" s="5"/>
      <c r="AO59" s="5"/>
      <c r="AP59" s="5"/>
      <c r="AQ59" s="5"/>
      <c r="AR59" s="5"/>
      <c r="AS59" s="5"/>
      <c r="AT59" s="5"/>
      <c r="AU59" s="5"/>
      <c r="AV59" s="5"/>
      <c r="AW59" s="5"/>
      <c r="AX59" s="5"/>
      <c r="AY59" s="5"/>
      <c r="AZ59" s="5"/>
      <c r="BA59" s="5"/>
      <c r="BB59" s="5"/>
      <c r="BC59" s="5"/>
      <c r="BD59" s="5"/>
      <c r="BE59" s="5"/>
      <c r="BF59" s="5"/>
      <c r="BG59" s="5"/>
      <c r="BH59" s="5"/>
      <c r="BI59" s="5"/>
      <c r="BJ59" s="5"/>
      <c r="BK59" s="5"/>
      <c r="BL59" s="5"/>
      <c r="BM59" s="5"/>
      <c r="BN59" s="5"/>
      <c r="BO59" s="5"/>
      <c r="BP59" s="5"/>
      <c r="BQ59" s="5"/>
      <c r="BR59" s="5"/>
      <c r="BS59" s="5"/>
      <c r="BT59" s="5"/>
      <c r="BU59" s="5"/>
      <c r="BV59" s="5"/>
      <c r="BW59" s="5"/>
      <c r="BX59" s="5"/>
      <c r="BY59" s="5"/>
      <c r="BZ59" s="5"/>
      <c r="CA59" s="5"/>
      <c r="CB59" s="5"/>
      <c r="CC59" s="5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5"/>
      <c r="CW59" s="5"/>
      <c r="CX59" s="5"/>
      <c r="CY59" s="5"/>
      <c r="CZ59" s="5"/>
      <c r="DA59" s="5"/>
      <c r="DB59" s="5"/>
      <c r="DC59" s="5"/>
      <c r="DD59" s="5"/>
      <c r="DE59" s="5"/>
      <c r="DF59" s="5"/>
      <c r="DG59" s="5"/>
      <c r="DH59" s="5"/>
      <c r="DI59" s="5"/>
      <c r="DJ59" s="5"/>
      <c r="DK59" s="5"/>
      <c r="DL59" s="5"/>
      <c r="DM59" s="5"/>
      <c r="DN59" s="5"/>
      <c r="DO59" s="5"/>
      <c r="DP59" s="5"/>
      <c r="DQ59" s="5"/>
      <c r="DR59" s="5"/>
      <c r="DS59" s="5"/>
      <c r="DT59" s="5"/>
      <c r="DU59" s="5"/>
      <c r="DV59" s="5"/>
      <c r="DW59" s="5"/>
      <c r="DX59" s="5"/>
      <c r="DY59" s="5"/>
      <c r="DZ59" s="5"/>
      <c r="EA59" s="5"/>
      <c r="EB59" s="5"/>
      <c r="EC59" s="5"/>
      <c r="ED59" s="5"/>
      <c r="EE59" s="5"/>
      <c r="EF59" s="5"/>
      <c r="EG59" s="5"/>
      <c r="EH59" s="5"/>
      <c r="EI59" s="5"/>
      <c r="EJ59" s="5"/>
      <c r="EK59" s="5"/>
      <c r="EL59" s="5"/>
      <c r="EM59" s="5"/>
      <c r="EN59" s="5"/>
      <c r="EO59" s="5"/>
      <c r="EP59" s="5"/>
      <c r="EQ59" s="5"/>
      <c r="ER59" s="5"/>
      <c r="ES59" s="5"/>
      <c r="ET59" s="5"/>
      <c r="EU59" s="5"/>
      <c r="EV59" s="5"/>
      <c r="EW59" s="5"/>
      <c r="EX59" s="5"/>
      <c r="EY59" s="5"/>
      <c r="EZ59" s="5"/>
      <c r="FA59" s="5"/>
      <c r="FB59" s="5"/>
      <c r="FC59" s="5"/>
      <c r="FD59" s="5"/>
      <c r="FE59" s="5"/>
      <c r="FF59" s="5"/>
      <c r="FG59" s="5"/>
      <c r="FH59" s="5"/>
      <c r="FI59" s="5"/>
      <c r="FJ59" s="5"/>
      <c r="FK59" s="5"/>
      <c r="FL59" s="5"/>
      <c r="FM59" s="5"/>
      <c r="FN59" s="5"/>
      <c r="FO59" s="5"/>
      <c r="FP59" s="5"/>
      <c r="FQ59" s="5"/>
      <c r="FR59" s="5"/>
      <c r="FS59" s="5"/>
      <c r="FT59" s="5"/>
      <c r="FU59" s="5"/>
      <c r="FV59" s="5"/>
      <c r="FW59" s="5"/>
      <c r="FX59" s="5"/>
      <c r="FY59" s="5"/>
      <c r="FZ59" s="5"/>
      <c r="GA59" s="5"/>
      <c r="GB59" s="5"/>
      <c r="GC59" s="5"/>
      <c r="GD59" s="5"/>
      <c r="GE59" s="5"/>
      <c r="GF59" s="5"/>
      <c r="GG59" s="5"/>
      <c r="GH59" s="5"/>
      <c r="GI59" s="5"/>
      <c r="GJ59" s="5"/>
      <c r="GK59" s="5"/>
      <c r="GL59" s="5"/>
      <c r="GM59" s="5"/>
      <c r="GN59" s="5"/>
      <c r="GO59" s="5"/>
      <c r="GP59" s="5"/>
      <c r="GQ59" s="5"/>
      <c r="GR59" s="5"/>
      <c r="GS59" s="5"/>
      <c r="GT59" s="5"/>
      <c r="GU59" s="5"/>
      <c r="GV59" s="5"/>
      <c r="GW59" s="5"/>
      <c r="GX59" s="5"/>
      <c r="GY59" s="5"/>
      <c r="GZ59" s="5"/>
      <c r="HA59" s="5"/>
      <c r="HB59" s="5"/>
      <c r="HC59" s="5"/>
      <c r="HD59" s="5"/>
      <c r="HE59" s="5"/>
      <c r="HF59" s="5"/>
      <c r="HG59" s="5"/>
      <c r="HH59" s="5"/>
      <c r="HI59" s="5"/>
      <c r="HJ59" s="5"/>
      <c r="HK59" s="5"/>
      <c r="HL59" s="5"/>
      <c r="HM59" s="5"/>
      <c r="HN59" s="5"/>
      <c r="HO59" s="5"/>
      <c r="HP59" s="5"/>
      <c r="HQ59" s="5"/>
      <c r="HR59" s="5"/>
      <c r="HS59" s="5"/>
      <c r="HT59" s="5"/>
      <c r="HU59" s="5"/>
      <c r="HV59" s="5"/>
      <c r="HW59" s="5"/>
      <c r="HX59" s="5"/>
      <c r="HY59" s="5"/>
      <c r="HZ59" s="5"/>
      <c r="IA59" s="5"/>
      <c r="IB59" s="5"/>
      <c r="IC59" s="5"/>
      <c r="ID59" s="5"/>
      <c r="IE59" s="5"/>
      <c r="IF59" s="5"/>
      <c r="IG59" s="5"/>
      <c r="IH59" s="5"/>
      <c r="II59" s="5"/>
      <c r="IJ59" s="5"/>
      <c r="IK59" s="5"/>
      <c r="IL59" s="5"/>
      <c r="IM59" s="5"/>
      <c r="IN59" s="5"/>
    </row>
    <row r="60" spans="1:248" s="9" customFormat="1" ht="24.95" customHeight="1" x14ac:dyDescent="0.3">
      <c r="A60" s="29" t="s">
        <v>681</v>
      </c>
      <c r="B60" s="29" t="s">
        <v>703</v>
      </c>
      <c r="C60" s="122">
        <v>7920000</v>
      </c>
      <c r="D60" s="122"/>
      <c r="E60" s="122">
        <v>7920000</v>
      </c>
      <c r="F60" s="30" t="s">
        <v>675</v>
      </c>
      <c r="G60" s="3"/>
      <c r="H60" s="3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5"/>
      <c r="AI60" s="5"/>
      <c r="AJ60" s="5"/>
      <c r="AK60" s="5"/>
      <c r="AL60" s="5"/>
      <c r="AM60" s="5"/>
      <c r="AN60" s="5"/>
      <c r="AO60" s="5"/>
      <c r="AP60" s="5"/>
      <c r="AQ60" s="5"/>
      <c r="AR60" s="5"/>
      <c r="AS60" s="5"/>
      <c r="AT60" s="5"/>
      <c r="AU60" s="5"/>
      <c r="AV60" s="5"/>
      <c r="AW60" s="5"/>
      <c r="AX60" s="5"/>
      <c r="AY60" s="5"/>
      <c r="AZ60" s="5"/>
      <c r="BA60" s="5"/>
      <c r="BB60" s="5"/>
      <c r="BC60" s="5"/>
      <c r="BD60" s="5"/>
      <c r="BE60" s="5"/>
      <c r="BF60" s="5"/>
      <c r="BG60" s="5"/>
      <c r="BH60" s="5"/>
      <c r="BI60" s="5"/>
      <c r="BJ60" s="5"/>
      <c r="BK60" s="5"/>
      <c r="BL60" s="5"/>
      <c r="BM60" s="5"/>
      <c r="BN60" s="5"/>
      <c r="BO60" s="5"/>
      <c r="BP60" s="5"/>
      <c r="BQ60" s="5"/>
      <c r="BR60" s="5"/>
      <c r="BS60" s="5"/>
      <c r="BT60" s="5"/>
      <c r="BU60" s="5"/>
      <c r="BV60" s="5"/>
      <c r="BW60" s="5"/>
      <c r="BX60" s="5"/>
      <c r="BY60" s="5"/>
      <c r="BZ60" s="5"/>
      <c r="CA60" s="5"/>
      <c r="CB60" s="5"/>
      <c r="CC60" s="5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5"/>
      <c r="CW60" s="5"/>
      <c r="CX60" s="5"/>
      <c r="CY60" s="5"/>
      <c r="CZ60" s="5"/>
      <c r="DA60" s="5"/>
      <c r="DB60" s="5"/>
      <c r="DC60" s="5"/>
      <c r="DD60" s="5"/>
      <c r="DE60" s="5"/>
      <c r="DF60" s="5"/>
      <c r="DG60" s="5"/>
      <c r="DH60" s="5"/>
      <c r="DI60" s="5"/>
      <c r="DJ60" s="5"/>
      <c r="DK60" s="5"/>
      <c r="DL60" s="5"/>
      <c r="DM60" s="5"/>
      <c r="DN60" s="5"/>
      <c r="DO60" s="5"/>
      <c r="DP60" s="5"/>
      <c r="DQ60" s="5"/>
      <c r="DR60" s="5"/>
      <c r="DS60" s="5"/>
      <c r="DT60" s="5"/>
      <c r="DU60" s="5"/>
      <c r="DV60" s="5"/>
      <c r="DW60" s="5"/>
      <c r="DX60" s="5"/>
      <c r="DY60" s="5"/>
      <c r="DZ60" s="5"/>
      <c r="EA60" s="5"/>
      <c r="EB60" s="5"/>
      <c r="EC60" s="5"/>
      <c r="ED60" s="5"/>
      <c r="EE60" s="5"/>
      <c r="EF60" s="5"/>
      <c r="EG60" s="5"/>
      <c r="EH60" s="5"/>
      <c r="EI60" s="5"/>
      <c r="EJ60" s="5"/>
      <c r="EK60" s="5"/>
      <c r="EL60" s="5"/>
      <c r="EM60" s="5"/>
      <c r="EN60" s="5"/>
      <c r="EO60" s="5"/>
      <c r="EP60" s="5"/>
      <c r="EQ60" s="5"/>
      <c r="ER60" s="5"/>
      <c r="ES60" s="5"/>
      <c r="ET60" s="5"/>
      <c r="EU60" s="5"/>
      <c r="EV60" s="5"/>
      <c r="EW60" s="5"/>
      <c r="EX60" s="5"/>
      <c r="EY60" s="5"/>
      <c r="EZ60" s="5"/>
      <c r="FA60" s="5"/>
      <c r="FB60" s="5"/>
      <c r="FC60" s="5"/>
      <c r="FD60" s="5"/>
      <c r="FE60" s="5"/>
      <c r="FF60" s="5"/>
      <c r="FG60" s="5"/>
      <c r="FH60" s="5"/>
      <c r="FI60" s="5"/>
      <c r="FJ60" s="5"/>
      <c r="FK60" s="5"/>
      <c r="FL60" s="5"/>
      <c r="FM60" s="5"/>
      <c r="FN60" s="5"/>
      <c r="FO60" s="5"/>
      <c r="FP60" s="5"/>
      <c r="FQ60" s="5"/>
      <c r="FR60" s="5"/>
      <c r="FS60" s="5"/>
      <c r="FT60" s="5"/>
      <c r="FU60" s="5"/>
      <c r="FV60" s="5"/>
      <c r="FW60" s="5"/>
      <c r="FX60" s="5"/>
      <c r="FY60" s="5"/>
      <c r="FZ60" s="5"/>
      <c r="GA60" s="5"/>
      <c r="GB60" s="5"/>
      <c r="GC60" s="5"/>
      <c r="GD60" s="5"/>
      <c r="GE60" s="5"/>
      <c r="GF60" s="5"/>
      <c r="GG60" s="5"/>
      <c r="GH60" s="5"/>
      <c r="GI60" s="5"/>
      <c r="GJ60" s="5"/>
      <c r="GK60" s="5"/>
      <c r="GL60" s="5"/>
      <c r="GM60" s="5"/>
      <c r="GN60" s="5"/>
      <c r="GO60" s="5"/>
      <c r="GP60" s="5"/>
      <c r="GQ60" s="5"/>
      <c r="GR60" s="5"/>
      <c r="GS60" s="5"/>
      <c r="GT60" s="5"/>
      <c r="GU60" s="5"/>
      <c r="GV60" s="5"/>
      <c r="GW60" s="5"/>
      <c r="GX60" s="5"/>
      <c r="GY60" s="5"/>
      <c r="GZ60" s="5"/>
      <c r="HA60" s="5"/>
      <c r="HB60" s="5"/>
      <c r="HC60" s="5"/>
      <c r="HD60" s="5"/>
      <c r="HE60" s="5"/>
      <c r="HF60" s="5"/>
      <c r="HG60" s="5"/>
      <c r="HH60" s="5"/>
      <c r="HI60" s="5"/>
      <c r="HJ60" s="5"/>
      <c r="HK60" s="5"/>
      <c r="HL60" s="5"/>
      <c r="HM60" s="5"/>
      <c r="HN60" s="5"/>
      <c r="HO60" s="5"/>
      <c r="HP60" s="5"/>
      <c r="HQ60" s="5"/>
      <c r="HR60" s="5"/>
      <c r="HS60" s="5"/>
      <c r="HT60" s="5"/>
      <c r="HU60" s="5"/>
      <c r="HV60" s="5"/>
      <c r="HW60" s="5"/>
      <c r="HX60" s="5"/>
      <c r="HY60" s="5"/>
      <c r="HZ60" s="5"/>
      <c r="IA60" s="5"/>
      <c r="IB60" s="5"/>
      <c r="IC60" s="5"/>
      <c r="ID60" s="5"/>
      <c r="IE60" s="5"/>
      <c r="IF60" s="5"/>
      <c r="IG60" s="5"/>
      <c r="IH60" s="5"/>
      <c r="II60" s="5"/>
      <c r="IJ60" s="5"/>
      <c r="IK60" s="5"/>
      <c r="IL60" s="5"/>
      <c r="IM60" s="5"/>
      <c r="IN60" s="5"/>
    </row>
    <row r="61" spans="1:248" s="9" customFormat="1" ht="24.95" customHeight="1" x14ac:dyDescent="0.3">
      <c r="A61" s="29" t="s">
        <v>678</v>
      </c>
      <c r="B61" s="29" t="s">
        <v>704</v>
      </c>
      <c r="C61" s="122">
        <v>1042170</v>
      </c>
      <c r="D61" s="122"/>
      <c r="E61" s="122">
        <v>1042170</v>
      </c>
      <c r="F61" s="30" t="s">
        <v>675</v>
      </c>
      <c r="G61" s="3"/>
      <c r="H61" s="3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  <c r="AL61" s="5"/>
      <c r="AM61" s="5"/>
      <c r="AN61" s="5"/>
      <c r="AO61" s="5"/>
      <c r="AP61" s="5"/>
      <c r="AQ61" s="5"/>
      <c r="AR61" s="5"/>
      <c r="AS61" s="5"/>
      <c r="AT61" s="5"/>
      <c r="AU61" s="5"/>
      <c r="AV61" s="5"/>
      <c r="AW61" s="5"/>
      <c r="AX61" s="5"/>
      <c r="AY61" s="5"/>
      <c r="AZ61" s="5"/>
      <c r="BA61" s="5"/>
      <c r="BB61" s="5"/>
      <c r="BC61" s="5"/>
      <c r="BD61" s="5"/>
      <c r="BE61" s="5"/>
      <c r="BF61" s="5"/>
      <c r="BG61" s="5"/>
      <c r="BH61" s="5"/>
      <c r="BI61" s="5"/>
      <c r="BJ61" s="5"/>
      <c r="BK61" s="5"/>
      <c r="BL61" s="5"/>
      <c r="BM61" s="5"/>
      <c r="BN61" s="5"/>
      <c r="BO61" s="5"/>
      <c r="BP61" s="5"/>
      <c r="BQ61" s="5"/>
      <c r="BR61" s="5"/>
      <c r="BS61" s="5"/>
      <c r="BT61" s="5"/>
      <c r="BU61" s="5"/>
      <c r="BV61" s="5"/>
      <c r="BW61" s="5"/>
      <c r="BX61" s="5"/>
      <c r="BY61" s="5"/>
      <c r="BZ61" s="5"/>
      <c r="CA61" s="5"/>
      <c r="CB61" s="5"/>
      <c r="CC61" s="5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5"/>
      <c r="CW61" s="5"/>
      <c r="CX61" s="5"/>
      <c r="CY61" s="5"/>
      <c r="CZ61" s="5"/>
      <c r="DA61" s="5"/>
      <c r="DB61" s="5"/>
      <c r="DC61" s="5"/>
      <c r="DD61" s="5"/>
      <c r="DE61" s="5"/>
      <c r="DF61" s="5"/>
      <c r="DG61" s="5"/>
      <c r="DH61" s="5"/>
      <c r="DI61" s="5"/>
      <c r="DJ61" s="5"/>
      <c r="DK61" s="5"/>
      <c r="DL61" s="5"/>
      <c r="DM61" s="5"/>
      <c r="DN61" s="5"/>
      <c r="DO61" s="5"/>
      <c r="DP61" s="5"/>
      <c r="DQ61" s="5"/>
      <c r="DR61" s="5"/>
      <c r="DS61" s="5"/>
      <c r="DT61" s="5"/>
      <c r="DU61" s="5"/>
      <c r="DV61" s="5"/>
      <c r="DW61" s="5"/>
      <c r="DX61" s="5"/>
      <c r="DY61" s="5"/>
      <c r="DZ61" s="5"/>
      <c r="EA61" s="5"/>
      <c r="EB61" s="5"/>
      <c r="EC61" s="5"/>
      <c r="ED61" s="5"/>
      <c r="EE61" s="5"/>
      <c r="EF61" s="5"/>
      <c r="EG61" s="5"/>
      <c r="EH61" s="5"/>
      <c r="EI61" s="5"/>
      <c r="EJ61" s="5"/>
      <c r="EK61" s="5"/>
      <c r="EL61" s="5"/>
      <c r="EM61" s="5"/>
      <c r="EN61" s="5"/>
      <c r="EO61" s="5"/>
      <c r="EP61" s="5"/>
      <c r="EQ61" s="5"/>
      <c r="ER61" s="5"/>
      <c r="ES61" s="5"/>
      <c r="ET61" s="5"/>
      <c r="EU61" s="5"/>
      <c r="EV61" s="5"/>
      <c r="EW61" s="5"/>
      <c r="EX61" s="5"/>
      <c r="EY61" s="5"/>
      <c r="EZ61" s="5"/>
      <c r="FA61" s="5"/>
      <c r="FB61" s="5"/>
      <c r="FC61" s="5"/>
      <c r="FD61" s="5"/>
      <c r="FE61" s="5"/>
      <c r="FF61" s="5"/>
      <c r="FG61" s="5"/>
      <c r="FH61" s="5"/>
      <c r="FI61" s="5"/>
      <c r="FJ61" s="5"/>
      <c r="FK61" s="5"/>
      <c r="FL61" s="5"/>
      <c r="FM61" s="5"/>
      <c r="FN61" s="5"/>
      <c r="FO61" s="5"/>
      <c r="FP61" s="5"/>
      <c r="FQ61" s="5"/>
      <c r="FR61" s="5"/>
      <c r="FS61" s="5"/>
      <c r="FT61" s="5"/>
      <c r="FU61" s="5"/>
      <c r="FV61" s="5"/>
      <c r="FW61" s="5"/>
      <c r="FX61" s="5"/>
      <c r="FY61" s="5"/>
      <c r="FZ61" s="5"/>
      <c r="GA61" s="5"/>
      <c r="GB61" s="5"/>
      <c r="GC61" s="5"/>
      <c r="GD61" s="5"/>
      <c r="GE61" s="5"/>
      <c r="GF61" s="5"/>
      <c r="GG61" s="5"/>
      <c r="GH61" s="5"/>
      <c r="GI61" s="5"/>
      <c r="GJ61" s="5"/>
      <c r="GK61" s="5"/>
      <c r="GL61" s="5"/>
      <c r="GM61" s="5"/>
      <c r="GN61" s="5"/>
      <c r="GO61" s="5"/>
      <c r="GP61" s="5"/>
      <c r="GQ61" s="5"/>
      <c r="GR61" s="5"/>
      <c r="GS61" s="5"/>
      <c r="GT61" s="5"/>
      <c r="GU61" s="5"/>
      <c r="GV61" s="5"/>
      <c r="GW61" s="5"/>
      <c r="GX61" s="5"/>
      <c r="GY61" s="5"/>
      <c r="GZ61" s="5"/>
      <c r="HA61" s="5"/>
      <c r="HB61" s="5"/>
      <c r="HC61" s="5"/>
      <c r="HD61" s="5"/>
      <c r="HE61" s="5"/>
      <c r="HF61" s="5"/>
      <c r="HG61" s="5"/>
      <c r="HH61" s="5"/>
      <c r="HI61" s="5"/>
      <c r="HJ61" s="5"/>
      <c r="HK61" s="5"/>
      <c r="HL61" s="5"/>
      <c r="HM61" s="5"/>
      <c r="HN61" s="5"/>
      <c r="HO61" s="5"/>
      <c r="HP61" s="5"/>
      <c r="HQ61" s="5"/>
      <c r="HR61" s="5"/>
      <c r="HS61" s="5"/>
      <c r="HT61" s="5"/>
      <c r="HU61" s="5"/>
      <c r="HV61" s="5"/>
      <c r="HW61" s="5"/>
      <c r="HX61" s="5"/>
      <c r="HY61" s="5"/>
      <c r="HZ61" s="5"/>
      <c r="IA61" s="5"/>
      <c r="IB61" s="5"/>
      <c r="IC61" s="5"/>
      <c r="ID61" s="5"/>
      <c r="IE61" s="5"/>
      <c r="IF61" s="5"/>
      <c r="IG61" s="5"/>
      <c r="IH61" s="5"/>
      <c r="II61" s="5"/>
      <c r="IJ61" s="5"/>
      <c r="IK61" s="5"/>
      <c r="IL61" s="5"/>
      <c r="IM61" s="5"/>
      <c r="IN61" s="5"/>
    </row>
    <row r="62" spans="1:248" s="39" customFormat="1" ht="24.95" customHeight="1" x14ac:dyDescent="0.3">
      <c r="A62" s="29" t="s">
        <v>696</v>
      </c>
      <c r="B62" s="29" t="s">
        <v>705</v>
      </c>
      <c r="C62" s="122">
        <v>2235920</v>
      </c>
      <c r="D62" s="122"/>
      <c r="E62" s="122">
        <v>2235920</v>
      </c>
      <c r="F62" s="30" t="s">
        <v>675</v>
      </c>
      <c r="G62" s="37"/>
      <c r="H62" s="37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0"/>
      <c r="Z62" s="40"/>
      <c r="AA62" s="40"/>
      <c r="AB62" s="40"/>
      <c r="AC62" s="40"/>
      <c r="AD62" s="40"/>
      <c r="AE62" s="40"/>
      <c r="AF62" s="40"/>
      <c r="AG62" s="40"/>
      <c r="AH62" s="40"/>
      <c r="AI62" s="40"/>
      <c r="AJ62" s="40"/>
      <c r="AK62" s="40"/>
      <c r="AL62" s="40"/>
      <c r="AM62" s="40"/>
      <c r="AN62" s="40"/>
      <c r="AO62" s="40"/>
      <c r="AP62" s="40"/>
      <c r="AQ62" s="40"/>
      <c r="AR62" s="40"/>
      <c r="AS62" s="40"/>
      <c r="AT62" s="40"/>
      <c r="AU62" s="40"/>
      <c r="AV62" s="40"/>
      <c r="AW62" s="40"/>
      <c r="AX62" s="40"/>
      <c r="AY62" s="40"/>
      <c r="AZ62" s="40"/>
      <c r="BA62" s="40"/>
      <c r="BB62" s="40"/>
      <c r="BC62" s="40"/>
      <c r="BD62" s="40"/>
      <c r="BE62" s="40"/>
      <c r="BF62" s="40"/>
      <c r="BG62" s="40"/>
      <c r="BH62" s="40"/>
      <c r="BI62" s="40"/>
      <c r="BJ62" s="40"/>
      <c r="BK62" s="40"/>
      <c r="BL62" s="40"/>
      <c r="BM62" s="40"/>
      <c r="BN62" s="40"/>
      <c r="BO62" s="40"/>
      <c r="BP62" s="40"/>
      <c r="BQ62" s="40"/>
      <c r="BR62" s="40"/>
      <c r="BS62" s="40"/>
      <c r="BT62" s="40"/>
      <c r="BU62" s="40"/>
      <c r="BV62" s="40"/>
      <c r="BW62" s="40"/>
      <c r="BX62" s="40"/>
      <c r="BY62" s="40"/>
      <c r="BZ62" s="40"/>
      <c r="CA62" s="40"/>
      <c r="CB62" s="40"/>
      <c r="CC62" s="40"/>
      <c r="CD62" s="40"/>
      <c r="CE62" s="40"/>
      <c r="CF62" s="40"/>
      <c r="CG62" s="40"/>
      <c r="CH62" s="40"/>
      <c r="CI62" s="40"/>
      <c r="CJ62" s="40"/>
      <c r="CK62" s="40"/>
      <c r="CL62" s="40"/>
      <c r="CM62" s="40"/>
      <c r="CN62" s="40"/>
      <c r="CO62" s="40"/>
      <c r="CP62" s="40"/>
      <c r="CQ62" s="40"/>
      <c r="CR62" s="40"/>
      <c r="CS62" s="40"/>
      <c r="CT62" s="40"/>
      <c r="CU62" s="40"/>
      <c r="CV62" s="40"/>
      <c r="CW62" s="40"/>
      <c r="CX62" s="40"/>
      <c r="CY62" s="40"/>
      <c r="CZ62" s="40"/>
      <c r="DA62" s="40"/>
      <c r="DB62" s="40"/>
      <c r="DC62" s="40"/>
      <c r="DD62" s="40"/>
      <c r="DE62" s="40"/>
      <c r="DF62" s="40"/>
      <c r="DG62" s="40"/>
      <c r="DH62" s="40"/>
      <c r="DI62" s="40"/>
      <c r="DJ62" s="40"/>
      <c r="DK62" s="40"/>
      <c r="DL62" s="40"/>
      <c r="DM62" s="40"/>
      <c r="DN62" s="40"/>
      <c r="DO62" s="40"/>
      <c r="DP62" s="40"/>
      <c r="DQ62" s="40"/>
      <c r="DR62" s="40"/>
      <c r="DS62" s="40"/>
      <c r="DT62" s="40"/>
      <c r="DU62" s="40"/>
      <c r="DV62" s="40"/>
      <c r="DW62" s="40"/>
      <c r="DX62" s="40"/>
      <c r="DY62" s="40"/>
      <c r="DZ62" s="40"/>
      <c r="EA62" s="40"/>
      <c r="EB62" s="40"/>
      <c r="EC62" s="40"/>
      <c r="ED62" s="40"/>
      <c r="EE62" s="40"/>
      <c r="EF62" s="40"/>
      <c r="EG62" s="40"/>
      <c r="EH62" s="40"/>
      <c r="EI62" s="40"/>
      <c r="EJ62" s="40"/>
      <c r="EK62" s="40"/>
      <c r="EL62" s="40"/>
      <c r="EM62" s="40"/>
      <c r="EN62" s="40"/>
      <c r="EO62" s="40"/>
      <c r="EP62" s="40"/>
      <c r="EQ62" s="40"/>
      <c r="ER62" s="40"/>
      <c r="ES62" s="40"/>
      <c r="ET62" s="40"/>
      <c r="EU62" s="40"/>
      <c r="EV62" s="40"/>
      <c r="EW62" s="40"/>
      <c r="EX62" s="40"/>
      <c r="EY62" s="40"/>
      <c r="EZ62" s="40"/>
      <c r="FA62" s="40"/>
      <c r="FB62" s="40"/>
      <c r="FC62" s="40"/>
      <c r="FD62" s="40"/>
      <c r="FE62" s="40"/>
      <c r="FF62" s="40"/>
      <c r="FG62" s="40"/>
      <c r="FH62" s="40"/>
      <c r="FI62" s="40"/>
      <c r="FJ62" s="40"/>
      <c r="FK62" s="40"/>
      <c r="FL62" s="40"/>
      <c r="FM62" s="40"/>
      <c r="FN62" s="40"/>
      <c r="FO62" s="40"/>
      <c r="FP62" s="40"/>
      <c r="FQ62" s="40"/>
      <c r="FR62" s="40"/>
      <c r="FS62" s="40"/>
      <c r="FT62" s="40"/>
      <c r="FU62" s="40"/>
      <c r="FV62" s="40"/>
      <c r="FW62" s="40"/>
      <c r="FX62" s="40"/>
      <c r="FY62" s="40"/>
      <c r="FZ62" s="40"/>
      <c r="GA62" s="40"/>
      <c r="GB62" s="40"/>
      <c r="GC62" s="40"/>
      <c r="GD62" s="40"/>
      <c r="GE62" s="40"/>
      <c r="GF62" s="40"/>
      <c r="GG62" s="40"/>
      <c r="GH62" s="40"/>
      <c r="GI62" s="40"/>
      <c r="GJ62" s="40"/>
      <c r="GK62" s="40"/>
      <c r="GL62" s="40"/>
      <c r="GM62" s="40"/>
      <c r="GN62" s="40"/>
      <c r="GO62" s="40"/>
      <c r="GP62" s="40"/>
      <c r="GQ62" s="40"/>
      <c r="GR62" s="40"/>
      <c r="GS62" s="40"/>
      <c r="GT62" s="40"/>
      <c r="GU62" s="40"/>
      <c r="GV62" s="40"/>
      <c r="GW62" s="40"/>
      <c r="GX62" s="40"/>
      <c r="GY62" s="40"/>
      <c r="GZ62" s="40"/>
      <c r="HA62" s="40"/>
      <c r="HB62" s="40"/>
      <c r="HC62" s="40"/>
      <c r="HD62" s="40"/>
      <c r="HE62" s="40"/>
      <c r="HF62" s="40"/>
      <c r="HG62" s="40"/>
      <c r="HH62" s="40"/>
      <c r="HI62" s="40"/>
      <c r="HJ62" s="40"/>
      <c r="HK62" s="40"/>
      <c r="HL62" s="40"/>
      <c r="HM62" s="40"/>
      <c r="HN62" s="40"/>
      <c r="HO62" s="40"/>
      <c r="HP62" s="40"/>
      <c r="HQ62" s="40"/>
      <c r="HR62" s="40"/>
      <c r="HS62" s="40"/>
      <c r="HT62" s="40"/>
      <c r="HU62" s="40"/>
      <c r="HV62" s="40"/>
      <c r="HW62" s="40"/>
      <c r="HX62" s="40"/>
      <c r="HY62" s="40"/>
      <c r="HZ62" s="40"/>
      <c r="IA62" s="40"/>
      <c r="IB62" s="40"/>
      <c r="IC62" s="40"/>
      <c r="ID62" s="40"/>
      <c r="IE62" s="40"/>
      <c r="IF62" s="40"/>
      <c r="IG62" s="40"/>
      <c r="IH62" s="40"/>
      <c r="II62" s="40"/>
      <c r="IJ62" s="40"/>
      <c r="IK62" s="40"/>
      <c r="IL62" s="40"/>
      <c r="IM62" s="40"/>
      <c r="IN62" s="40"/>
    </row>
    <row r="63" spans="1:248" s="39" customFormat="1" ht="24.95" customHeight="1" x14ac:dyDescent="0.3">
      <c r="A63" s="29" t="s">
        <v>678</v>
      </c>
      <c r="B63" s="29" t="s">
        <v>706</v>
      </c>
      <c r="C63" s="122">
        <v>1322960</v>
      </c>
      <c r="D63" s="122"/>
      <c r="E63" s="122">
        <v>1322960</v>
      </c>
      <c r="F63" s="30" t="s">
        <v>675</v>
      </c>
      <c r="G63" s="37"/>
      <c r="H63" s="37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0"/>
      <c r="Z63" s="40"/>
      <c r="AA63" s="40"/>
      <c r="AB63" s="40"/>
      <c r="AC63" s="40"/>
      <c r="AD63" s="40"/>
      <c r="AE63" s="40"/>
      <c r="AF63" s="40"/>
      <c r="AG63" s="40"/>
      <c r="AH63" s="40"/>
      <c r="AI63" s="40"/>
      <c r="AJ63" s="40"/>
      <c r="AK63" s="40"/>
      <c r="AL63" s="40"/>
      <c r="AM63" s="40"/>
      <c r="AN63" s="40"/>
      <c r="AO63" s="40"/>
      <c r="AP63" s="40"/>
      <c r="AQ63" s="40"/>
      <c r="AR63" s="40"/>
      <c r="AS63" s="40"/>
      <c r="AT63" s="40"/>
      <c r="AU63" s="40"/>
      <c r="AV63" s="40"/>
      <c r="AW63" s="40"/>
      <c r="AX63" s="40"/>
      <c r="AY63" s="40"/>
      <c r="AZ63" s="40"/>
      <c r="BA63" s="40"/>
      <c r="BB63" s="40"/>
      <c r="BC63" s="40"/>
      <c r="BD63" s="40"/>
      <c r="BE63" s="40"/>
      <c r="BF63" s="40"/>
      <c r="BG63" s="40"/>
      <c r="BH63" s="40"/>
      <c r="BI63" s="40"/>
      <c r="BJ63" s="40"/>
      <c r="BK63" s="40"/>
      <c r="BL63" s="40"/>
      <c r="BM63" s="40"/>
      <c r="BN63" s="40"/>
      <c r="BO63" s="40"/>
      <c r="BP63" s="40"/>
      <c r="BQ63" s="40"/>
      <c r="BR63" s="40"/>
      <c r="BS63" s="40"/>
      <c r="BT63" s="40"/>
      <c r="BU63" s="40"/>
      <c r="BV63" s="40"/>
      <c r="BW63" s="40"/>
      <c r="BX63" s="40"/>
      <c r="BY63" s="40"/>
      <c r="BZ63" s="40"/>
      <c r="CA63" s="40"/>
      <c r="CB63" s="40"/>
      <c r="CC63" s="40"/>
      <c r="CD63" s="40"/>
      <c r="CE63" s="40"/>
      <c r="CF63" s="40"/>
      <c r="CG63" s="40"/>
      <c r="CH63" s="40"/>
      <c r="CI63" s="40"/>
      <c r="CJ63" s="40"/>
      <c r="CK63" s="40"/>
      <c r="CL63" s="40"/>
      <c r="CM63" s="40"/>
      <c r="CN63" s="40"/>
      <c r="CO63" s="40"/>
      <c r="CP63" s="40"/>
      <c r="CQ63" s="40"/>
      <c r="CR63" s="40"/>
      <c r="CS63" s="40"/>
      <c r="CT63" s="40"/>
      <c r="CU63" s="40"/>
      <c r="CV63" s="40"/>
      <c r="CW63" s="40"/>
      <c r="CX63" s="40"/>
      <c r="CY63" s="40"/>
      <c r="CZ63" s="40"/>
      <c r="DA63" s="40"/>
      <c r="DB63" s="40"/>
      <c r="DC63" s="40"/>
      <c r="DD63" s="40"/>
      <c r="DE63" s="40"/>
      <c r="DF63" s="40"/>
      <c r="DG63" s="40"/>
      <c r="DH63" s="40"/>
      <c r="DI63" s="40"/>
      <c r="DJ63" s="40"/>
      <c r="DK63" s="40"/>
      <c r="DL63" s="40"/>
      <c r="DM63" s="40"/>
      <c r="DN63" s="40"/>
      <c r="DO63" s="40"/>
      <c r="DP63" s="40"/>
      <c r="DQ63" s="40"/>
      <c r="DR63" s="40"/>
      <c r="DS63" s="40"/>
      <c r="DT63" s="40"/>
      <c r="DU63" s="40"/>
      <c r="DV63" s="40"/>
      <c r="DW63" s="40"/>
      <c r="DX63" s="40"/>
      <c r="DY63" s="40"/>
      <c r="DZ63" s="40"/>
      <c r="EA63" s="40"/>
      <c r="EB63" s="40"/>
      <c r="EC63" s="40"/>
      <c r="ED63" s="40"/>
      <c r="EE63" s="40"/>
      <c r="EF63" s="40"/>
      <c r="EG63" s="40"/>
      <c r="EH63" s="40"/>
      <c r="EI63" s="40"/>
      <c r="EJ63" s="40"/>
      <c r="EK63" s="40"/>
      <c r="EL63" s="40"/>
      <c r="EM63" s="40"/>
      <c r="EN63" s="40"/>
      <c r="EO63" s="40"/>
      <c r="EP63" s="40"/>
      <c r="EQ63" s="40"/>
      <c r="ER63" s="40"/>
      <c r="ES63" s="40"/>
      <c r="ET63" s="40"/>
      <c r="EU63" s="40"/>
      <c r="EV63" s="40"/>
      <c r="EW63" s="40"/>
      <c r="EX63" s="40"/>
      <c r="EY63" s="40"/>
      <c r="EZ63" s="40"/>
      <c r="FA63" s="40"/>
      <c r="FB63" s="40"/>
      <c r="FC63" s="40"/>
      <c r="FD63" s="40"/>
      <c r="FE63" s="40"/>
      <c r="FF63" s="40"/>
      <c r="FG63" s="40"/>
      <c r="FH63" s="40"/>
      <c r="FI63" s="40"/>
      <c r="FJ63" s="40"/>
      <c r="FK63" s="40"/>
      <c r="FL63" s="40"/>
      <c r="FM63" s="40"/>
      <c r="FN63" s="40"/>
      <c r="FO63" s="40"/>
      <c r="FP63" s="40"/>
      <c r="FQ63" s="40"/>
      <c r="FR63" s="40"/>
      <c r="FS63" s="40"/>
      <c r="FT63" s="40"/>
      <c r="FU63" s="40"/>
      <c r="FV63" s="40"/>
      <c r="FW63" s="40"/>
      <c r="FX63" s="40"/>
      <c r="FY63" s="40"/>
      <c r="FZ63" s="40"/>
      <c r="GA63" s="40"/>
      <c r="GB63" s="40"/>
      <c r="GC63" s="40"/>
      <c r="GD63" s="40"/>
      <c r="GE63" s="40"/>
      <c r="GF63" s="40"/>
      <c r="GG63" s="40"/>
      <c r="GH63" s="40"/>
      <c r="GI63" s="40"/>
      <c r="GJ63" s="40"/>
      <c r="GK63" s="40"/>
      <c r="GL63" s="40"/>
      <c r="GM63" s="40"/>
      <c r="GN63" s="40"/>
      <c r="GO63" s="40"/>
      <c r="GP63" s="40"/>
      <c r="GQ63" s="40"/>
      <c r="GR63" s="40"/>
      <c r="GS63" s="40"/>
      <c r="GT63" s="40"/>
      <c r="GU63" s="40"/>
      <c r="GV63" s="40"/>
      <c r="GW63" s="40"/>
      <c r="GX63" s="40"/>
      <c r="GY63" s="40"/>
      <c r="GZ63" s="40"/>
      <c r="HA63" s="40"/>
      <c r="HB63" s="40"/>
      <c r="HC63" s="40"/>
      <c r="HD63" s="40"/>
      <c r="HE63" s="40"/>
      <c r="HF63" s="40"/>
      <c r="HG63" s="40"/>
      <c r="HH63" s="40"/>
      <c r="HI63" s="40"/>
      <c r="HJ63" s="40"/>
      <c r="HK63" s="40"/>
      <c r="HL63" s="40"/>
      <c r="HM63" s="40"/>
      <c r="HN63" s="40"/>
      <c r="HO63" s="40"/>
      <c r="HP63" s="40"/>
      <c r="HQ63" s="40"/>
      <c r="HR63" s="40"/>
      <c r="HS63" s="40"/>
      <c r="HT63" s="40"/>
      <c r="HU63" s="40"/>
      <c r="HV63" s="40"/>
      <c r="HW63" s="40"/>
      <c r="HX63" s="40"/>
      <c r="HY63" s="40"/>
      <c r="HZ63" s="40"/>
      <c r="IA63" s="40"/>
      <c r="IB63" s="40"/>
      <c r="IC63" s="40"/>
      <c r="ID63" s="40"/>
      <c r="IE63" s="40"/>
      <c r="IF63" s="40"/>
      <c r="IG63" s="40"/>
      <c r="IH63" s="40"/>
      <c r="II63" s="40"/>
      <c r="IJ63" s="40"/>
      <c r="IK63" s="40"/>
      <c r="IL63" s="40"/>
      <c r="IM63" s="40"/>
      <c r="IN63" s="40"/>
    </row>
    <row r="64" spans="1:248" s="9" customFormat="1" ht="24.95" customHeight="1" x14ac:dyDescent="0.3">
      <c r="A64" s="29" t="s">
        <v>696</v>
      </c>
      <c r="B64" s="29" t="s">
        <v>577</v>
      </c>
      <c r="C64" s="122">
        <v>715270</v>
      </c>
      <c r="D64" s="122"/>
      <c r="E64" s="122">
        <v>715270</v>
      </c>
      <c r="F64" s="30" t="s">
        <v>675</v>
      </c>
      <c r="G64" s="3"/>
      <c r="H64" s="3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5"/>
      <c r="AI64" s="5"/>
      <c r="AJ64" s="5"/>
      <c r="AK64" s="5"/>
      <c r="AL64" s="5"/>
      <c r="AM64" s="5"/>
      <c r="AN64" s="5"/>
      <c r="AO64" s="5"/>
      <c r="AP64" s="5"/>
      <c r="AQ64" s="5"/>
      <c r="AR64" s="5"/>
      <c r="AS64" s="5"/>
      <c r="AT64" s="5"/>
      <c r="AU64" s="5"/>
      <c r="AV64" s="5"/>
      <c r="AW64" s="5"/>
      <c r="AX64" s="5"/>
      <c r="AY64" s="5"/>
      <c r="AZ64" s="5"/>
      <c r="BA64" s="5"/>
      <c r="BB64" s="5"/>
      <c r="BC64" s="5"/>
      <c r="BD64" s="5"/>
      <c r="BE64" s="5"/>
      <c r="BF64" s="5"/>
      <c r="BG64" s="5"/>
      <c r="BH64" s="5"/>
      <c r="BI64" s="5"/>
      <c r="BJ64" s="5"/>
      <c r="BK64" s="5"/>
      <c r="BL64" s="5"/>
      <c r="BM64" s="5"/>
      <c r="BN64" s="5"/>
      <c r="BO64" s="5"/>
      <c r="BP64" s="5"/>
      <c r="BQ64" s="5"/>
      <c r="BR64" s="5"/>
      <c r="BS64" s="5"/>
      <c r="BT64" s="5"/>
      <c r="BU64" s="5"/>
      <c r="BV64" s="5"/>
      <c r="BW64" s="5"/>
      <c r="BX64" s="5"/>
      <c r="BY64" s="5"/>
      <c r="BZ64" s="5"/>
      <c r="CA64" s="5"/>
      <c r="CB64" s="5"/>
      <c r="CC64" s="5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5"/>
      <c r="CW64" s="5"/>
      <c r="CX64" s="5"/>
      <c r="CY64" s="5"/>
      <c r="CZ64" s="5"/>
      <c r="DA64" s="5"/>
      <c r="DB64" s="5"/>
      <c r="DC64" s="5"/>
      <c r="DD64" s="5"/>
      <c r="DE64" s="5"/>
      <c r="DF64" s="5"/>
      <c r="DG64" s="5"/>
      <c r="DH64" s="5"/>
      <c r="DI64" s="5"/>
      <c r="DJ64" s="5"/>
      <c r="DK64" s="5"/>
      <c r="DL64" s="5"/>
      <c r="DM64" s="5"/>
      <c r="DN64" s="5"/>
      <c r="DO64" s="5"/>
      <c r="DP64" s="5"/>
      <c r="DQ64" s="5"/>
      <c r="DR64" s="5"/>
      <c r="DS64" s="5"/>
      <c r="DT64" s="5"/>
      <c r="DU64" s="5"/>
      <c r="DV64" s="5"/>
      <c r="DW64" s="5"/>
      <c r="DX64" s="5"/>
      <c r="DY64" s="5"/>
      <c r="DZ64" s="5"/>
      <c r="EA64" s="5"/>
      <c r="EB64" s="5"/>
      <c r="EC64" s="5"/>
      <c r="ED64" s="5"/>
      <c r="EE64" s="5"/>
      <c r="EF64" s="5"/>
      <c r="EG64" s="5"/>
      <c r="EH64" s="5"/>
      <c r="EI64" s="5"/>
      <c r="EJ64" s="5"/>
      <c r="EK64" s="5"/>
      <c r="EL64" s="5"/>
      <c r="EM64" s="5"/>
      <c r="EN64" s="5"/>
      <c r="EO64" s="5"/>
      <c r="EP64" s="5"/>
      <c r="EQ64" s="5"/>
      <c r="ER64" s="5"/>
      <c r="ES64" s="5"/>
      <c r="ET64" s="5"/>
      <c r="EU64" s="5"/>
      <c r="EV64" s="5"/>
      <c r="EW64" s="5"/>
      <c r="EX64" s="5"/>
      <c r="EY64" s="5"/>
      <c r="EZ64" s="5"/>
      <c r="FA64" s="5"/>
      <c r="FB64" s="5"/>
      <c r="FC64" s="5"/>
      <c r="FD64" s="5"/>
      <c r="FE64" s="5"/>
      <c r="FF64" s="5"/>
      <c r="FG64" s="5"/>
      <c r="FH64" s="5"/>
      <c r="FI64" s="5"/>
      <c r="FJ64" s="5"/>
      <c r="FK64" s="5"/>
      <c r="FL64" s="5"/>
      <c r="FM64" s="5"/>
      <c r="FN64" s="5"/>
      <c r="FO64" s="5"/>
      <c r="FP64" s="5"/>
      <c r="FQ64" s="5"/>
      <c r="FR64" s="5"/>
      <c r="FS64" s="5"/>
      <c r="FT64" s="5"/>
      <c r="FU64" s="5"/>
      <c r="FV64" s="5"/>
      <c r="FW64" s="5"/>
      <c r="FX64" s="5"/>
      <c r="FY64" s="5"/>
      <c r="FZ64" s="5"/>
      <c r="GA64" s="5"/>
      <c r="GB64" s="5"/>
      <c r="GC64" s="5"/>
      <c r="GD64" s="5"/>
      <c r="GE64" s="5"/>
      <c r="GF64" s="5"/>
      <c r="GG64" s="5"/>
      <c r="GH64" s="5"/>
      <c r="GI64" s="5"/>
      <c r="GJ64" s="5"/>
      <c r="GK64" s="5"/>
      <c r="GL64" s="5"/>
      <c r="GM64" s="5"/>
      <c r="GN64" s="5"/>
      <c r="GO64" s="5"/>
      <c r="GP64" s="5"/>
      <c r="GQ64" s="5"/>
      <c r="GR64" s="5"/>
      <c r="GS64" s="5"/>
      <c r="GT64" s="5"/>
      <c r="GU64" s="5"/>
      <c r="GV64" s="5"/>
      <c r="GW64" s="5"/>
      <c r="GX64" s="5"/>
      <c r="GY64" s="5"/>
      <c r="GZ64" s="5"/>
      <c r="HA64" s="5"/>
      <c r="HB64" s="5"/>
      <c r="HC64" s="5"/>
      <c r="HD64" s="5"/>
      <c r="HE64" s="5"/>
      <c r="HF64" s="5"/>
      <c r="HG64" s="5"/>
      <c r="HH64" s="5"/>
      <c r="HI64" s="5"/>
      <c r="HJ64" s="5"/>
      <c r="HK64" s="5"/>
      <c r="HL64" s="5"/>
      <c r="HM64" s="5"/>
      <c r="HN64" s="5"/>
      <c r="HO64" s="5"/>
      <c r="HP64" s="5"/>
      <c r="HQ64" s="5"/>
      <c r="HR64" s="5"/>
      <c r="HS64" s="5"/>
      <c r="HT64" s="5"/>
      <c r="HU64" s="5"/>
      <c r="HV64" s="5"/>
      <c r="HW64" s="5"/>
      <c r="HX64" s="5"/>
      <c r="HY64" s="5"/>
      <c r="HZ64" s="5"/>
      <c r="IA64" s="5"/>
      <c r="IB64" s="5"/>
      <c r="IC64" s="5"/>
      <c r="ID64" s="5"/>
      <c r="IE64" s="5"/>
      <c r="IF64" s="5"/>
      <c r="IG64" s="5"/>
      <c r="IH64" s="5"/>
      <c r="II64" s="5"/>
      <c r="IJ64" s="5"/>
      <c r="IK64" s="5"/>
      <c r="IL64" s="5"/>
      <c r="IM64" s="5"/>
      <c r="IN64" s="5"/>
    </row>
    <row r="65" spans="1:248" s="9" customFormat="1" ht="24.95" customHeight="1" x14ac:dyDescent="0.3">
      <c r="A65" s="29" t="s">
        <v>681</v>
      </c>
      <c r="B65" s="29" t="s">
        <v>707</v>
      </c>
      <c r="C65" s="122">
        <v>5940000</v>
      </c>
      <c r="D65" s="122"/>
      <c r="E65" s="122">
        <v>5940000</v>
      </c>
      <c r="F65" s="30" t="s">
        <v>675</v>
      </c>
      <c r="G65" s="3"/>
      <c r="H65" s="3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/>
      <c r="AI65" s="5"/>
      <c r="AJ65" s="5"/>
      <c r="AK65" s="5"/>
      <c r="AL65" s="5"/>
      <c r="AM65" s="5"/>
      <c r="AN65" s="5"/>
      <c r="AO65" s="5"/>
      <c r="AP65" s="5"/>
      <c r="AQ65" s="5"/>
      <c r="AR65" s="5"/>
      <c r="AS65" s="5"/>
      <c r="AT65" s="5"/>
      <c r="AU65" s="5"/>
      <c r="AV65" s="5"/>
      <c r="AW65" s="5"/>
      <c r="AX65" s="5"/>
      <c r="AY65" s="5"/>
      <c r="AZ65" s="5"/>
      <c r="BA65" s="5"/>
      <c r="BB65" s="5"/>
      <c r="BC65" s="5"/>
      <c r="BD65" s="5"/>
      <c r="BE65" s="5"/>
      <c r="BF65" s="5"/>
      <c r="BG65" s="5"/>
      <c r="BH65" s="5"/>
      <c r="BI65" s="5"/>
      <c r="BJ65" s="5"/>
      <c r="BK65" s="5"/>
      <c r="BL65" s="5"/>
      <c r="BM65" s="5"/>
      <c r="BN65" s="5"/>
      <c r="BO65" s="5"/>
      <c r="BP65" s="5"/>
      <c r="BQ65" s="5"/>
      <c r="BR65" s="5"/>
      <c r="BS65" s="5"/>
      <c r="BT65" s="5"/>
      <c r="BU65" s="5"/>
      <c r="BV65" s="5"/>
      <c r="BW65" s="5"/>
      <c r="BX65" s="5"/>
      <c r="BY65" s="5"/>
      <c r="BZ65" s="5"/>
      <c r="CA65" s="5"/>
      <c r="CB65" s="5"/>
      <c r="CC65" s="5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5"/>
      <c r="CW65" s="5"/>
      <c r="CX65" s="5"/>
      <c r="CY65" s="5"/>
      <c r="CZ65" s="5"/>
      <c r="DA65" s="5"/>
      <c r="DB65" s="5"/>
      <c r="DC65" s="5"/>
      <c r="DD65" s="5"/>
      <c r="DE65" s="5"/>
      <c r="DF65" s="5"/>
      <c r="DG65" s="5"/>
      <c r="DH65" s="5"/>
      <c r="DI65" s="5"/>
      <c r="DJ65" s="5"/>
      <c r="DK65" s="5"/>
      <c r="DL65" s="5"/>
      <c r="DM65" s="5"/>
      <c r="DN65" s="5"/>
      <c r="DO65" s="5"/>
      <c r="DP65" s="5"/>
      <c r="DQ65" s="5"/>
      <c r="DR65" s="5"/>
      <c r="DS65" s="5"/>
      <c r="DT65" s="5"/>
      <c r="DU65" s="5"/>
      <c r="DV65" s="5"/>
      <c r="DW65" s="5"/>
      <c r="DX65" s="5"/>
      <c r="DY65" s="5"/>
      <c r="DZ65" s="5"/>
      <c r="EA65" s="5"/>
      <c r="EB65" s="5"/>
      <c r="EC65" s="5"/>
      <c r="ED65" s="5"/>
      <c r="EE65" s="5"/>
      <c r="EF65" s="5"/>
      <c r="EG65" s="5"/>
      <c r="EH65" s="5"/>
      <c r="EI65" s="5"/>
      <c r="EJ65" s="5"/>
      <c r="EK65" s="5"/>
      <c r="EL65" s="5"/>
      <c r="EM65" s="5"/>
      <c r="EN65" s="5"/>
      <c r="EO65" s="5"/>
      <c r="EP65" s="5"/>
      <c r="EQ65" s="5"/>
      <c r="ER65" s="5"/>
      <c r="ES65" s="5"/>
      <c r="ET65" s="5"/>
      <c r="EU65" s="5"/>
      <c r="EV65" s="5"/>
      <c r="EW65" s="5"/>
      <c r="EX65" s="5"/>
      <c r="EY65" s="5"/>
      <c r="EZ65" s="5"/>
      <c r="FA65" s="5"/>
      <c r="FB65" s="5"/>
      <c r="FC65" s="5"/>
      <c r="FD65" s="5"/>
      <c r="FE65" s="5"/>
      <c r="FF65" s="5"/>
      <c r="FG65" s="5"/>
      <c r="FH65" s="5"/>
      <c r="FI65" s="5"/>
      <c r="FJ65" s="5"/>
      <c r="FK65" s="5"/>
      <c r="FL65" s="5"/>
      <c r="FM65" s="5"/>
      <c r="FN65" s="5"/>
      <c r="FO65" s="5"/>
      <c r="FP65" s="5"/>
      <c r="FQ65" s="5"/>
      <c r="FR65" s="5"/>
      <c r="FS65" s="5"/>
      <c r="FT65" s="5"/>
      <c r="FU65" s="5"/>
      <c r="FV65" s="5"/>
      <c r="FW65" s="5"/>
      <c r="FX65" s="5"/>
      <c r="FY65" s="5"/>
      <c r="FZ65" s="5"/>
      <c r="GA65" s="5"/>
      <c r="GB65" s="5"/>
      <c r="GC65" s="5"/>
      <c r="GD65" s="5"/>
      <c r="GE65" s="5"/>
      <c r="GF65" s="5"/>
      <c r="GG65" s="5"/>
      <c r="GH65" s="5"/>
      <c r="GI65" s="5"/>
      <c r="GJ65" s="5"/>
      <c r="GK65" s="5"/>
      <c r="GL65" s="5"/>
      <c r="GM65" s="5"/>
      <c r="GN65" s="5"/>
      <c r="GO65" s="5"/>
      <c r="GP65" s="5"/>
      <c r="GQ65" s="5"/>
      <c r="GR65" s="5"/>
      <c r="GS65" s="5"/>
      <c r="GT65" s="5"/>
      <c r="GU65" s="5"/>
      <c r="GV65" s="5"/>
      <c r="GW65" s="5"/>
      <c r="GX65" s="5"/>
      <c r="GY65" s="5"/>
      <c r="GZ65" s="5"/>
      <c r="HA65" s="5"/>
      <c r="HB65" s="5"/>
      <c r="HC65" s="5"/>
      <c r="HD65" s="5"/>
      <c r="HE65" s="5"/>
      <c r="HF65" s="5"/>
      <c r="HG65" s="5"/>
      <c r="HH65" s="5"/>
      <c r="HI65" s="5"/>
      <c r="HJ65" s="5"/>
      <c r="HK65" s="5"/>
      <c r="HL65" s="5"/>
      <c r="HM65" s="5"/>
      <c r="HN65" s="5"/>
      <c r="HO65" s="5"/>
      <c r="HP65" s="5"/>
      <c r="HQ65" s="5"/>
      <c r="HR65" s="5"/>
      <c r="HS65" s="5"/>
      <c r="HT65" s="5"/>
      <c r="HU65" s="5"/>
      <c r="HV65" s="5"/>
      <c r="HW65" s="5"/>
      <c r="HX65" s="5"/>
      <c r="HY65" s="5"/>
      <c r="HZ65" s="5"/>
      <c r="IA65" s="5"/>
      <c r="IB65" s="5"/>
      <c r="IC65" s="5"/>
      <c r="ID65" s="5"/>
      <c r="IE65" s="5"/>
      <c r="IF65" s="5"/>
      <c r="IG65" s="5"/>
      <c r="IH65" s="5"/>
      <c r="II65" s="5"/>
      <c r="IJ65" s="5"/>
      <c r="IK65" s="5"/>
      <c r="IL65" s="5"/>
      <c r="IM65" s="5"/>
      <c r="IN65" s="5"/>
    </row>
    <row r="66" spans="1:248" s="9" customFormat="1" ht="24.95" customHeight="1" x14ac:dyDescent="0.3">
      <c r="A66" s="29" t="s">
        <v>681</v>
      </c>
      <c r="B66" s="29" t="s">
        <v>707</v>
      </c>
      <c r="C66" s="122">
        <v>11440000</v>
      </c>
      <c r="D66" s="122"/>
      <c r="E66" s="122">
        <v>11440000</v>
      </c>
      <c r="F66" s="30" t="s">
        <v>675</v>
      </c>
      <c r="G66" s="3"/>
      <c r="H66" s="3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  <c r="AJ66" s="5"/>
      <c r="AK66" s="5"/>
      <c r="AL66" s="5"/>
      <c r="AM66" s="5"/>
      <c r="AN66" s="5"/>
      <c r="AO66" s="5"/>
      <c r="AP66" s="5"/>
      <c r="AQ66" s="5"/>
      <c r="AR66" s="5"/>
      <c r="AS66" s="5"/>
      <c r="AT66" s="5"/>
      <c r="AU66" s="5"/>
      <c r="AV66" s="5"/>
      <c r="AW66" s="5"/>
      <c r="AX66" s="5"/>
      <c r="AY66" s="5"/>
      <c r="AZ66" s="5"/>
      <c r="BA66" s="5"/>
      <c r="BB66" s="5"/>
      <c r="BC66" s="5"/>
      <c r="BD66" s="5"/>
      <c r="BE66" s="5"/>
      <c r="BF66" s="5"/>
      <c r="BG66" s="5"/>
      <c r="BH66" s="5"/>
      <c r="BI66" s="5"/>
      <c r="BJ66" s="5"/>
      <c r="BK66" s="5"/>
      <c r="BL66" s="5"/>
      <c r="BM66" s="5"/>
      <c r="BN66" s="5"/>
      <c r="BO66" s="5"/>
      <c r="BP66" s="5"/>
      <c r="BQ66" s="5"/>
      <c r="BR66" s="5"/>
      <c r="BS66" s="5"/>
      <c r="BT66" s="5"/>
      <c r="BU66" s="5"/>
      <c r="BV66" s="5"/>
      <c r="BW66" s="5"/>
      <c r="BX66" s="5"/>
      <c r="BY66" s="5"/>
      <c r="BZ66" s="5"/>
      <c r="CA66" s="5"/>
      <c r="CB66" s="5"/>
      <c r="CC66" s="5"/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5"/>
      <c r="CW66" s="5"/>
      <c r="CX66" s="5"/>
      <c r="CY66" s="5"/>
      <c r="CZ66" s="5"/>
      <c r="DA66" s="5"/>
      <c r="DB66" s="5"/>
      <c r="DC66" s="5"/>
      <c r="DD66" s="5"/>
      <c r="DE66" s="5"/>
      <c r="DF66" s="5"/>
      <c r="DG66" s="5"/>
      <c r="DH66" s="5"/>
      <c r="DI66" s="5"/>
      <c r="DJ66" s="5"/>
      <c r="DK66" s="5"/>
      <c r="DL66" s="5"/>
      <c r="DM66" s="5"/>
      <c r="DN66" s="5"/>
      <c r="DO66" s="5"/>
      <c r="DP66" s="5"/>
      <c r="DQ66" s="5"/>
      <c r="DR66" s="5"/>
      <c r="DS66" s="5"/>
      <c r="DT66" s="5"/>
      <c r="DU66" s="5"/>
      <c r="DV66" s="5"/>
      <c r="DW66" s="5"/>
      <c r="DX66" s="5"/>
      <c r="DY66" s="5"/>
      <c r="DZ66" s="5"/>
      <c r="EA66" s="5"/>
      <c r="EB66" s="5"/>
      <c r="EC66" s="5"/>
      <c r="ED66" s="5"/>
      <c r="EE66" s="5"/>
      <c r="EF66" s="5"/>
      <c r="EG66" s="5"/>
      <c r="EH66" s="5"/>
      <c r="EI66" s="5"/>
      <c r="EJ66" s="5"/>
      <c r="EK66" s="5"/>
      <c r="EL66" s="5"/>
      <c r="EM66" s="5"/>
      <c r="EN66" s="5"/>
      <c r="EO66" s="5"/>
      <c r="EP66" s="5"/>
      <c r="EQ66" s="5"/>
      <c r="ER66" s="5"/>
      <c r="ES66" s="5"/>
      <c r="ET66" s="5"/>
      <c r="EU66" s="5"/>
      <c r="EV66" s="5"/>
      <c r="EW66" s="5"/>
      <c r="EX66" s="5"/>
      <c r="EY66" s="5"/>
      <c r="EZ66" s="5"/>
      <c r="FA66" s="5"/>
      <c r="FB66" s="5"/>
      <c r="FC66" s="5"/>
      <c r="FD66" s="5"/>
      <c r="FE66" s="5"/>
      <c r="FF66" s="5"/>
      <c r="FG66" s="5"/>
      <c r="FH66" s="5"/>
      <c r="FI66" s="5"/>
      <c r="FJ66" s="5"/>
      <c r="FK66" s="5"/>
      <c r="FL66" s="5"/>
      <c r="FM66" s="5"/>
      <c r="FN66" s="5"/>
      <c r="FO66" s="5"/>
      <c r="FP66" s="5"/>
      <c r="FQ66" s="5"/>
      <c r="FR66" s="5"/>
      <c r="FS66" s="5"/>
      <c r="FT66" s="5"/>
      <c r="FU66" s="5"/>
      <c r="FV66" s="5"/>
      <c r="FW66" s="5"/>
      <c r="FX66" s="5"/>
      <c r="FY66" s="5"/>
      <c r="FZ66" s="5"/>
      <c r="GA66" s="5"/>
      <c r="GB66" s="5"/>
      <c r="GC66" s="5"/>
      <c r="GD66" s="5"/>
      <c r="GE66" s="5"/>
      <c r="GF66" s="5"/>
      <c r="GG66" s="5"/>
      <c r="GH66" s="5"/>
      <c r="GI66" s="5"/>
      <c r="GJ66" s="5"/>
      <c r="GK66" s="5"/>
      <c r="GL66" s="5"/>
      <c r="GM66" s="5"/>
      <c r="GN66" s="5"/>
      <c r="GO66" s="5"/>
      <c r="GP66" s="5"/>
      <c r="GQ66" s="5"/>
      <c r="GR66" s="5"/>
      <c r="GS66" s="5"/>
      <c r="GT66" s="5"/>
      <c r="GU66" s="5"/>
      <c r="GV66" s="5"/>
      <c r="GW66" s="5"/>
      <c r="GX66" s="5"/>
      <c r="GY66" s="5"/>
      <c r="GZ66" s="5"/>
      <c r="HA66" s="5"/>
      <c r="HB66" s="5"/>
      <c r="HC66" s="5"/>
      <c r="HD66" s="5"/>
      <c r="HE66" s="5"/>
      <c r="HF66" s="5"/>
      <c r="HG66" s="5"/>
      <c r="HH66" s="5"/>
      <c r="HI66" s="5"/>
      <c r="HJ66" s="5"/>
      <c r="HK66" s="5"/>
      <c r="HL66" s="5"/>
      <c r="HM66" s="5"/>
      <c r="HN66" s="5"/>
      <c r="HO66" s="5"/>
      <c r="HP66" s="5"/>
      <c r="HQ66" s="5"/>
      <c r="HR66" s="5"/>
      <c r="HS66" s="5"/>
      <c r="HT66" s="5"/>
      <c r="HU66" s="5"/>
      <c r="HV66" s="5"/>
      <c r="HW66" s="5"/>
      <c r="HX66" s="5"/>
      <c r="HY66" s="5"/>
      <c r="HZ66" s="5"/>
      <c r="IA66" s="5"/>
      <c r="IB66" s="5"/>
      <c r="IC66" s="5"/>
      <c r="ID66" s="5"/>
      <c r="IE66" s="5"/>
      <c r="IF66" s="5"/>
      <c r="IG66" s="5"/>
      <c r="IH66" s="5"/>
      <c r="II66" s="5"/>
      <c r="IJ66" s="5"/>
      <c r="IK66" s="5"/>
      <c r="IL66" s="5"/>
      <c r="IM66" s="5"/>
      <c r="IN66" s="5"/>
    </row>
    <row r="67" spans="1:248" s="9" customFormat="1" ht="24.95" customHeight="1" x14ac:dyDescent="0.3">
      <c r="A67" s="29" t="s">
        <v>708</v>
      </c>
      <c r="B67" s="29" t="s">
        <v>709</v>
      </c>
      <c r="C67" s="122">
        <v>29106690</v>
      </c>
      <c r="D67" s="122"/>
      <c r="E67" s="122">
        <v>29106690</v>
      </c>
      <c r="F67" s="30" t="s">
        <v>675</v>
      </c>
      <c r="G67" s="3"/>
      <c r="H67" s="3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5"/>
      <c r="AI67" s="5"/>
      <c r="AJ67" s="5"/>
      <c r="AK67" s="5"/>
      <c r="AL67" s="5"/>
      <c r="AM67" s="5"/>
      <c r="AN67" s="5"/>
      <c r="AO67" s="5"/>
      <c r="AP67" s="5"/>
      <c r="AQ67" s="5"/>
      <c r="AR67" s="5"/>
      <c r="AS67" s="5"/>
      <c r="AT67" s="5"/>
      <c r="AU67" s="5"/>
      <c r="AV67" s="5"/>
      <c r="AW67" s="5"/>
      <c r="AX67" s="5"/>
      <c r="AY67" s="5"/>
      <c r="AZ67" s="5"/>
      <c r="BA67" s="5"/>
      <c r="BB67" s="5"/>
      <c r="BC67" s="5"/>
      <c r="BD67" s="5"/>
      <c r="BE67" s="5"/>
      <c r="BF67" s="5"/>
      <c r="BG67" s="5"/>
      <c r="BH67" s="5"/>
      <c r="BI67" s="5"/>
      <c r="BJ67" s="5"/>
      <c r="BK67" s="5"/>
      <c r="BL67" s="5"/>
      <c r="BM67" s="5"/>
      <c r="BN67" s="5"/>
      <c r="BO67" s="5"/>
      <c r="BP67" s="5"/>
      <c r="BQ67" s="5"/>
      <c r="BR67" s="5"/>
      <c r="BS67" s="5"/>
      <c r="BT67" s="5"/>
      <c r="BU67" s="5"/>
      <c r="BV67" s="5"/>
      <c r="BW67" s="5"/>
      <c r="BX67" s="5"/>
      <c r="BY67" s="5"/>
      <c r="BZ67" s="5"/>
      <c r="CA67" s="5"/>
      <c r="CB67" s="5"/>
      <c r="CC67" s="5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5"/>
      <c r="CW67" s="5"/>
      <c r="CX67" s="5"/>
      <c r="CY67" s="5"/>
      <c r="CZ67" s="5"/>
      <c r="DA67" s="5"/>
      <c r="DB67" s="5"/>
      <c r="DC67" s="5"/>
      <c r="DD67" s="5"/>
      <c r="DE67" s="5"/>
      <c r="DF67" s="5"/>
      <c r="DG67" s="5"/>
      <c r="DH67" s="5"/>
      <c r="DI67" s="5"/>
      <c r="DJ67" s="5"/>
      <c r="DK67" s="5"/>
      <c r="DL67" s="5"/>
      <c r="DM67" s="5"/>
      <c r="DN67" s="5"/>
      <c r="DO67" s="5"/>
      <c r="DP67" s="5"/>
      <c r="DQ67" s="5"/>
      <c r="DR67" s="5"/>
      <c r="DS67" s="5"/>
      <c r="DT67" s="5"/>
      <c r="DU67" s="5"/>
      <c r="DV67" s="5"/>
      <c r="DW67" s="5"/>
      <c r="DX67" s="5"/>
      <c r="DY67" s="5"/>
      <c r="DZ67" s="5"/>
      <c r="EA67" s="5"/>
      <c r="EB67" s="5"/>
      <c r="EC67" s="5"/>
      <c r="ED67" s="5"/>
      <c r="EE67" s="5"/>
      <c r="EF67" s="5"/>
      <c r="EG67" s="5"/>
      <c r="EH67" s="5"/>
      <c r="EI67" s="5"/>
      <c r="EJ67" s="5"/>
      <c r="EK67" s="5"/>
      <c r="EL67" s="5"/>
      <c r="EM67" s="5"/>
      <c r="EN67" s="5"/>
      <c r="EO67" s="5"/>
      <c r="EP67" s="5"/>
      <c r="EQ67" s="5"/>
      <c r="ER67" s="5"/>
      <c r="ES67" s="5"/>
      <c r="ET67" s="5"/>
      <c r="EU67" s="5"/>
      <c r="EV67" s="5"/>
      <c r="EW67" s="5"/>
      <c r="EX67" s="5"/>
      <c r="EY67" s="5"/>
      <c r="EZ67" s="5"/>
      <c r="FA67" s="5"/>
      <c r="FB67" s="5"/>
      <c r="FC67" s="5"/>
      <c r="FD67" s="5"/>
      <c r="FE67" s="5"/>
      <c r="FF67" s="5"/>
      <c r="FG67" s="5"/>
      <c r="FH67" s="5"/>
      <c r="FI67" s="5"/>
      <c r="FJ67" s="5"/>
      <c r="FK67" s="5"/>
      <c r="FL67" s="5"/>
      <c r="FM67" s="5"/>
      <c r="FN67" s="5"/>
      <c r="FO67" s="5"/>
      <c r="FP67" s="5"/>
      <c r="FQ67" s="5"/>
      <c r="FR67" s="5"/>
      <c r="FS67" s="5"/>
      <c r="FT67" s="5"/>
      <c r="FU67" s="5"/>
      <c r="FV67" s="5"/>
      <c r="FW67" s="5"/>
      <c r="FX67" s="5"/>
      <c r="FY67" s="5"/>
      <c r="FZ67" s="5"/>
      <c r="GA67" s="5"/>
      <c r="GB67" s="5"/>
      <c r="GC67" s="5"/>
      <c r="GD67" s="5"/>
      <c r="GE67" s="5"/>
      <c r="GF67" s="5"/>
      <c r="GG67" s="5"/>
      <c r="GH67" s="5"/>
      <c r="GI67" s="5"/>
      <c r="GJ67" s="5"/>
      <c r="GK67" s="5"/>
      <c r="GL67" s="5"/>
      <c r="GM67" s="5"/>
      <c r="GN67" s="5"/>
      <c r="GO67" s="5"/>
      <c r="GP67" s="5"/>
      <c r="GQ67" s="5"/>
      <c r="GR67" s="5"/>
      <c r="GS67" s="5"/>
      <c r="GT67" s="5"/>
      <c r="GU67" s="5"/>
      <c r="GV67" s="5"/>
      <c r="GW67" s="5"/>
      <c r="GX67" s="5"/>
      <c r="GY67" s="5"/>
      <c r="GZ67" s="5"/>
      <c r="HA67" s="5"/>
      <c r="HB67" s="5"/>
      <c r="HC67" s="5"/>
      <c r="HD67" s="5"/>
      <c r="HE67" s="5"/>
      <c r="HF67" s="5"/>
      <c r="HG67" s="5"/>
      <c r="HH67" s="5"/>
      <c r="HI67" s="5"/>
      <c r="HJ67" s="5"/>
      <c r="HK67" s="5"/>
      <c r="HL67" s="5"/>
      <c r="HM67" s="5"/>
      <c r="HN67" s="5"/>
      <c r="HO67" s="5"/>
      <c r="HP67" s="5"/>
      <c r="HQ67" s="5"/>
      <c r="HR67" s="5"/>
      <c r="HS67" s="5"/>
      <c r="HT67" s="5"/>
      <c r="HU67" s="5"/>
      <c r="HV67" s="5"/>
      <c r="HW67" s="5"/>
      <c r="HX67" s="5"/>
      <c r="HY67" s="5"/>
      <c r="HZ67" s="5"/>
      <c r="IA67" s="5"/>
      <c r="IB67" s="5"/>
      <c r="IC67" s="5"/>
      <c r="ID67" s="5"/>
      <c r="IE67" s="5"/>
      <c r="IF67" s="5"/>
      <c r="IG67" s="5"/>
      <c r="IH67" s="5"/>
      <c r="II67" s="5"/>
      <c r="IJ67" s="5"/>
      <c r="IK67" s="5"/>
      <c r="IL67" s="5"/>
      <c r="IM67" s="5"/>
      <c r="IN67" s="5"/>
    </row>
    <row r="68" spans="1:248" s="9" customFormat="1" ht="24.95" customHeight="1" x14ac:dyDescent="0.3">
      <c r="A68" s="29" t="s">
        <v>678</v>
      </c>
      <c r="B68" s="29" t="s">
        <v>710</v>
      </c>
      <c r="C68" s="122">
        <v>612430</v>
      </c>
      <c r="D68" s="122"/>
      <c r="E68" s="122">
        <v>612430</v>
      </c>
      <c r="F68" s="30" t="s">
        <v>675</v>
      </c>
      <c r="G68" s="3"/>
      <c r="H68" s="3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5"/>
      <c r="AK68" s="5"/>
      <c r="AL68" s="5"/>
      <c r="AM68" s="5"/>
      <c r="AN68" s="5"/>
      <c r="AO68" s="5"/>
      <c r="AP68" s="5"/>
      <c r="AQ68" s="5"/>
      <c r="AR68" s="5"/>
      <c r="AS68" s="5"/>
      <c r="AT68" s="5"/>
      <c r="AU68" s="5"/>
      <c r="AV68" s="5"/>
      <c r="AW68" s="5"/>
      <c r="AX68" s="5"/>
      <c r="AY68" s="5"/>
      <c r="AZ68" s="5"/>
      <c r="BA68" s="5"/>
      <c r="BB68" s="5"/>
      <c r="BC68" s="5"/>
      <c r="BD68" s="5"/>
      <c r="BE68" s="5"/>
      <c r="BF68" s="5"/>
      <c r="BG68" s="5"/>
      <c r="BH68" s="5"/>
      <c r="BI68" s="5"/>
      <c r="BJ68" s="5"/>
      <c r="BK68" s="5"/>
      <c r="BL68" s="5"/>
      <c r="BM68" s="5"/>
      <c r="BN68" s="5"/>
      <c r="BO68" s="5"/>
      <c r="BP68" s="5"/>
      <c r="BQ68" s="5"/>
      <c r="BR68" s="5"/>
      <c r="BS68" s="5"/>
      <c r="BT68" s="5"/>
      <c r="BU68" s="5"/>
      <c r="BV68" s="5"/>
      <c r="BW68" s="5"/>
      <c r="BX68" s="5"/>
      <c r="BY68" s="5"/>
      <c r="BZ68" s="5"/>
      <c r="CA68" s="5"/>
      <c r="CB68" s="5"/>
      <c r="CC68" s="5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5"/>
      <c r="CW68" s="5"/>
      <c r="CX68" s="5"/>
      <c r="CY68" s="5"/>
      <c r="CZ68" s="5"/>
      <c r="DA68" s="5"/>
      <c r="DB68" s="5"/>
      <c r="DC68" s="5"/>
      <c r="DD68" s="5"/>
      <c r="DE68" s="5"/>
      <c r="DF68" s="5"/>
      <c r="DG68" s="5"/>
      <c r="DH68" s="5"/>
      <c r="DI68" s="5"/>
      <c r="DJ68" s="5"/>
      <c r="DK68" s="5"/>
      <c r="DL68" s="5"/>
      <c r="DM68" s="5"/>
      <c r="DN68" s="5"/>
      <c r="DO68" s="5"/>
      <c r="DP68" s="5"/>
      <c r="DQ68" s="5"/>
      <c r="DR68" s="5"/>
      <c r="DS68" s="5"/>
      <c r="DT68" s="5"/>
      <c r="DU68" s="5"/>
      <c r="DV68" s="5"/>
      <c r="DW68" s="5"/>
      <c r="DX68" s="5"/>
      <c r="DY68" s="5"/>
      <c r="DZ68" s="5"/>
      <c r="EA68" s="5"/>
      <c r="EB68" s="5"/>
      <c r="EC68" s="5"/>
      <c r="ED68" s="5"/>
      <c r="EE68" s="5"/>
      <c r="EF68" s="5"/>
      <c r="EG68" s="5"/>
      <c r="EH68" s="5"/>
      <c r="EI68" s="5"/>
      <c r="EJ68" s="5"/>
      <c r="EK68" s="5"/>
      <c r="EL68" s="5"/>
      <c r="EM68" s="5"/>
      <c r="EN68" s="5"/>
      <c r="EO68" s="5"/>
      <c r="EP68" s="5"/>
      <c r="EQ68" s="5"/>
      <c r="ER68" s="5"/>
      <c r="ES68" s="5"/>
      <c r="ET68" s="5"/>
      <c r="EU68" s="5"/>
      <c r="EV68" s="5"/>
      <c r="EW68" s="5"/>
      <c r="EX68" s="5"/>
      <c r="EY68" s="5"/>
      <c r="EZ68" s="5"/>
      <c r="FA68" s="5"/>
      <c r="FB68" s="5"/>
      <c r="FC68" s="5"/>
      <c r="FD68" s="5"/>
      <c r="FE68" s="5"/>
      <c r="FF68" s="5"/>
      <c r="FG68" s="5"/>
      <c r="FH68" s="5"/>
      <c r="FI68" s="5"/>
      <c r="FJ68" s="5"/>
      <c r="FK68" s="5"/>
      <c r="FL68" s="5"/>
      <c r="FM68" s="5"/>
      <c r="FN68" s="5"/>
      <c r="FO68" s="5"/>
      <c r="FP68" s="5"/>
      <c r="FQ68" s="5"/>
      <c r="FR68" s="5"/>
      <c r="FS68" s="5"/>
      <c r="FT68" s="5"/>
      <c r="FU68" s="5"/>
      <c r="FV68" s="5"/>
      <c r="FW68" s="5"/>
      <c r="FX68" s="5"/>
      <c r="FY68" s="5"/>
      <c r="FZ68" s="5"/>
      <c r="GA68" s="5"/>
      <c r="GB68" s="5"/>
      <c r="GC68" s="5"/>
      <c r="GD68" s="5"/>
      <c r="GE68" s="5"/>
      <c r="GF68" s="5"/>
      <c r="GG68" s="5"/>
      <c r="GH68" s="5"/>
      <c r="GI68" s="5"/>
      <c r="GJ68" s="5"/>
      <c r="GK68" s="5"/>
      <c r="GL68" s="5"/>
      <c r="GM68" s="5"/>
      <c r="GN68" s="5"/>
      <c r="GO68" s="5"/>
      <c r="GP68" s="5"/>
      <c r="GQ68" s="5"/>
      <c r="GR68" s="5"/>
      <c r="GS68" s="5"/>
      <c r="GT68" s="5"/>
      <c r="GU68" s="5"/>
      <c r="GV68" s="5"/>
      <c r="GW68" s="5"/>
      <c r="GX68" s="5"/>
      <c r="GY68" s="5"/>
      <c r="GZ68" s="5"/>
      <c r="HA68" s="5"/>
      <c r="HB68" s="5"/>
      <c r="HC68" s="5"/>
      <c r="HD68" s="5"/>
      <c r="HE68" s="5"/>
      <c r="HF68" s="5"/>
      <c r="HG68" s="5"/>
      <c r="HH68" s="5"/>
      <c r="HI68" s="5"/>
      <c r="HJ68" s="5"/>
      <c r="HK68" s="5"/>
      <c r="HL68" s="5"/>
      <c r="HM68" s="5"/>
      <c r="HN68" s="5"/>
      <c r="HO68" s="5"/>
      <c r="HP68" s="5"/>
      <c r="HQ68" s="5"/>
      <c r="HR68" s="5"/>
      <c r="HS68" s="5"/>
      <c r="HT68" s="5"/>
      <c r="HU68" s="5"/>
      <c r="HV68" s="5"/>
      <c r="HW68" s="5"/>
      <c r="HX68" s="5"/>
      <c r="HY68" s="5"/>
      <c r="HZ68" s="5"/>
      <c r="IA68" s="5"/>
      <c r="IB68" s="5"/>
      <c r="IC68" s="5"/>
      <c r="ID68" s="5"/>
      <c r="IE68" s="5"/>
      <c r="IF68" s="5"/>
      <c r="IG68" s="5"/>
      <c r="IH68" s="5"/>
      <c r="II68" s="5"/>
      <c r="IJ68" s="5"/>
      <c r="IK68" s="5"/>
      <c r="IL68" s="5"/>
      <c r="IM68" s="5"/>
      <c r="IN68" s="5"/>
    </row>
    <row r="69" spans="1:248" ht="24.95" customHeight="1" x14ac:dyDescent="0.3">
      <c r="A69" s="29" t="s">
        <v>681</v>
      </c>
      <c r="B69" s="29" t="s">
        <v>711</v>
      </c>
      <c r="C69" s="122">
        <v>660000</v>
      </c>
      <c r="D69" s="122"/>
      <c r="E69" s="122">
        <v>660000</v>
      </c>
      <c r="F69" s="30" t="s">
        <v>675</v>
      </c>
      <c r="G69" s="3"/>
      <c r="H69" s="3"/>
    </row>
    <row r="70" spans="1:248" ht="24.95" customHeight="1" x14ac:dyDescent="0.3">
      <c r="A70" s="29" t="s">
        <v>681</v>
      </c>
      <c r="B70" s="29" t="s">
        <v>711</v>
      </c>
      <c r="C70" s="122">
        <v>2640000</v>
      </c>
      <c r="D70" s="122"/>
      <c r="E70" s="122">
        <v>2640000</v>
      </c>
      <c r="F70" s="30" t="s">
        <v>675</v>
      </c>
      <c r="G70" s="3"/>
      <c r="H70" s="3"/>
    </row>
    <row r="71" spans="1:248" ht="24.95" customHeight="1" x14ac:dyDescent="0.3">
      <c r="A71" s="29" t="s">
        <v>712</v>
      </c>
      <c r="B71" s="29" t="s">
        <v>713</v>
      </c>
      <c r="C71" s="122">
        <v>405450</v>
      </c>
      <c r="D71" s="122"/>
      <c r="E71" s="122">
        <v>405450</v>
      </c>
      <c r="F71" s="30" t="s">
        <v>675</v>
      </c>
      <c r="G71" s="3"/>
      <c r="H71" s="3"/>
      <c r="I71" s="5"/>
      <c r="J71" s="5"/>
      <c r="K71" s="5"/>
      <c r="L71" s="5"/>
      <c r="M71" s="5"/>
    </row>
    <row r="72" spans="1:248" ht="24.95" customHeight="1" x14ac:dyDescent="0.3">
      <c r="A72" s="29" t="s">
        <v>714</v>
      </c>
      <c r="B72" s="29" t="s">
        <v>715</v>
      </c>
      <c r="C72" s="122">
        <v>12760000</v>
      </c>
      <c r="D72" s="122"/>
      <c r="E72" s="122">
        <v>12760000</v>
      </c>
      <c r="F72" s="30" t="s">
        <v>675</v>
      </c>
      <c r="G72" s="3"/>
      <c r="H72" s="3"/>
      <c r="I72" s="5"/>
      <c r="J72" s="5"/>
      <c r="K72" s="5"/>
      <c r="L72" s="5"/>
      <c r="M72" s="5"/>
    </row>
    <row r="73" spans="1:248" ht="24.95" customHeight="1" x14ac:dyDescent="0.3">
      <c r="A73" s="29" t="s">
        <v>695</v>
      </c>
      <c r="B73" s="29" t="s">
        <v>715</v>
      </c>
      <c r="C73" s="122">
        <v>22759000</v>
      </c>
      <c r="D73" s="122"/>
      <c r="E73" s="122">
        <v>22759000</v>
      </c>
      <c r="F73" s="30" t="s">
        <v>675</v>
      </c>
      <c r="G73" s="3"/>
      <c r="H73" s="3"/>
      <c r="I73" s="5"/>
      <c r="J73" s="5"/>
      <c r="K73" s="5"/>
      <c r="L73" s="5"/>
      <c r="M73" s="5"/>
    </row>
    <row r="74" spans="1:248" ht="24.95" customHeight="1" x14ac:dyDescent="0.3">
      <c r="A74" s="29" t="s">
        <v>678</v>
      </c>
      <c r="B74" s="29" t="s">
        <v>716</v>
      </c>
      <c r="C74" s="122">
        <v>427800</v>
      </c>
      <c r="D74" s="122"/>
      <c r="E74" s="122">
        <v>427800</v>
      </c>
      <c r="F74" s="30" t="s">
        <v>675</v>
      </c>
      <c r="G74" s="3"/>
      <c r="H74" s="3"/>
      <c r="I74" s="5"/>
      <c r="J74" s="5"/>
      <c r="K74" s="5"/>
      <c r="L74" s="5"/>
      <c r="M74" s="5"/>
    </row>
    <row r="75" spans="1:248" ht="24.95" customHeight="1" x14ac:dyDescent="0.3">
      <c r="A75" s="29" t="s">
        <v>678</v>
      </c>
      <c r="B75" s="29" t="s">
        <v>716</v>
      </c>
      <c r="C75" s="122">
        <v>2948410</v>
      </c>
      <c r="D75" s="122"/>
      <c r="E75" s="122">
        <v>2948410</v>
      </c>
      <c r="F75" s="30" t="s">
        <v>675</v>
      </c>
      <c r="G75" s="3"/>
      <c r="H75" s="3"/>
      <c r="I75" s="5"/>
      <c r="J75" s="5"/>
      <c r="K75" s="5"/>
      <c r="L75" s="5"/>
      <c r="M75" s="5"/>
    </row>
    <row r="76" spans="1:248" ht="24.95" customHeight="1" x14ac:dyDescent="0.3">
      <c r="A76" s="29" t="s">
        <v>717</v>
      </c>
      <c r="B76" s="29" t="s">
        <v>716</v>
      </c>
      <c r="C76" s="122">
        <v>10450000</v>
      </c>
      <c r="D76" s="122"/>
      <c r="E76" s="122">
        <v>10450000</v>
      </c>
      <c r="F76" s="30" t="s">
        <v>675</v>
      </c>
      <c r="G76" s="3"/>
      <c r="H76" s="3"/>
      <c r="I76" s="5"/>
      <c r="J76" s="5"/>
      <c r="K76" s="5"/>
      <c r="L76" s="5"/>
      <c r="M76" s="5"/>
    </row>
    <row r="77" spans="1:248" ht="24.95" customHeight="1" x14ac:dyDescent="0.3">
      <c r="A77" s="29" t="s">
        <v>681</v>
      </c>
      <c r="B77" s="29" t="s">
        <v>716</v>
      </c>
      <c r="C77" s="122">
        <v>4400000</v>
      </c>
      <c r="D77" s="122"/>
      <c r="E77" s="122">
        <v>4400000</v>
      </c>
      <c r="F77" s="30" t="s">
        <v>675</v>
      </c>
      <c r="G77" s="3"/>
      <c r="H77" s="3"/>
      <c r="I77" s="5"/>
      <c r="J77" s="5"/>
      <c r="K77" s="5"/>
      <c r="L77" s="5"/>
      <c r="M77" s="5"/>
    </row>
    <row r="78" spans="1:248" ht="24.95" customHeight="1" x14ac:dyDescent="0.3">
      <c r="A78" s="29" t="s">
        <v>681</v>
      </c>
      <c r="B78" s="29" t="s">
        <v>718</v>
      </c>
      <c r="C78" s="122">
        <v>2640000</v>
      </c>
      <c r="D78" s="122"/>
      <c r="E78" s="122">
        <v>2640000</v>
      </c>
      <c r="F78" s="30" t="s">
        <v>675</v>
      </c>
      <c r="G78" s="3"/>
      <c r="H78" s="3"/>
      <c r="I78" s="5"/>
      <c r="J78" s="5"/>
      <c r="K78" s="5"/>
      <c r="L78" s="5"/>
      <c r="M78" s="5"/>
    </row>
    <row r="79" spans="1:248" ht="24.95" customHeight="1" x14ac:dyDescent="0.3">
      <c r="A79" s="29" t="s">
        <v>719</v>
      </c>
      <c r="B79" s="29" t="s">
        <v>90</v>
      </c>
      <c r="C79" s="122">
        <v>10430000</v>
      </c>
      <c r="D79" s="122"/>
      <c r="E79" s="122">
        <v>10430000</v>
      </c>
      <c r="F79" s="30" t="s">
        <v>675</v>
      </c>
      <c r="G79" s="3"/>
      <c r="H79" s="3"/>
      <c r="I79" s="5"/>
      <c r="J79" s="5"/>
      <c r="K79" s="5"/>
      <c r="L79" s="5"/>
      <c r="M79" s="5"/>
    </row>
    <row r="80" spans="1:248" ht="24.95" customHeight="1" x14ac:dyDescent="0.3">
      <c r="A80" s="29" t="s">
        <v>678</v>
      </c>
      <c r="B80" s="29" t="s">
        <v>720</v>
      </c>
      <c r="C80" s="122">
        <v>2251290</v>
      </c>
      <c r="D80" s="122"/>
      <c r="E80" s="122">
        <v>2251290</v>
      </c>
      <c r="F80" s="30" t="s">
        <v>675</v>
      </c>
      <c r="G80" s="63"/>
      <c r="H80" s="5"/>
      <c r="I80" s="5"/>
      <c r="J80" s="5"/>
      <c r="K80" s="5"/>
      <c r="L80" s="5"/>
      <c r="M80" s="5"/>
    </row>
    <row r="81" spans="1:6" s="5" customFormat="1" ht="24.95" customHeight="1" x14ac:dyDescent="0.3">
      <c r="A81" s="29" t="s">
        <v>681</v>
      </c>
      <c r="B81" s="29" t="s">
        <v>721</v>
      </c>
      <c r="C81" s="122">
        <v>2640000</v>
      </c>
      <c r="D81" s="122"/>
      <c r="E81" s="122">
        <v>2640000</v>
      </c>
      <c r="F81" s="30" t="s">
        <v>675</v>
      </c>
    </row>
    <row r="82" spans="1:6" s="5" customFormat="1" ht="24.95" customHeight="1" x14ac:dyDescent="0.3">
      <c r="A82" s="29" t="s">
        <v>681</v>
      </c>
      <c r="B82" s="29" t="s">
        <v>721</v>
      </c>
      <c r="C82" s="122">
        <v>880000</v>
      </c>
      <c r="D82" s="122"/>
      <c r="E82" s="122">
        <v>880000</v>
      </c>
      <c r="F82" s="30" t="s">
        <v>675</v>
      </c>
    </row>
    <row r="83" spans="1:6" s="5" customFormat="1" ht="24.95" customHeight="1" x14ac:dyDescent="0.3">
      <c r="A83" s="29" t="s">
        <v>681</v>
      </c>
      <c r="B83" s="29" t="s">
        <v>721</v>
      </c>
      <c r="C83" s="122">
        <v>1760000</v>
      </c>
      <c r="D83" s="122"/>
      <c r="E83" s="122">
        <v>1760000</v>
      </c>
      <c r="F83" s="30" t="s">
        <v>675</v>
      </c>
    </row>
    <row r="84" spans="1:6" s="5" customFormat="1" ht="24.95" customHeight="1" x14ac:dyDescent="0.3">
      <c r="A84" s="29" t="s">
        <v>722</v>
      </c>
      <c r="B84" s="29" t="s">
        <v>501</v>
      </c>
      <c r="C84" s="122">
        <v>1013000</v>
      </c>
      <c r="D84" s="122"/>
      <c r="E84" s="122">
        <v>1013000</v>
      </c>
      <c r="F84" s="30" t="s">
        <v>675</v>
      </c>
    </row>
    <row r="85" spans="1:6" s="5" customFormat="1" ht="24.95" customHeight="1" x14ac:dyDescent="0.3">
      <c r="A85" s="29" t="s">
        <v>696</v>
      </c>
      <c r="B85" s="29" t="s">
        <v>723</v>
      </c>
      <c r="C85" s="122">
        <v>886000</v>
      </c>
      <c r="D85" s="122"/>
      <c r="E85" s="122">
        <v>886000</v>
      </c>
      <c r="F85" s="30" t="s">
        <v>675</v>
      </c>
    </row>
    <row r="86" spans="1:6" s="5" customFormat="1" ht="24.95" customHeight="1" x14ac:dyDescent="0.3">
      <c r="A86" s="29" t="s">
        <v>722</v>
      </c>
      <c r="B86" s="29" t="s">
        <v>724</v>
      </c>
      <c r="C86" s="122">
        <v>2739120</v>
      </c>
      <c r="D86" s="122"/>
      <c r="E86" s="122">
        <v>2739120</v>
      </c>
      <c r="F86" s="30" t="s">
        <v>675</v>
      </c>
    </row>
    <row r="87" spans="1:6" s="5" customFormat="1" ht="24.95" customHeight="1" x14ac:dyDescent="0.3">
      <c r="A87" s="29" t="s">
        <v>725</v>
      </c>
      <c r="B87" s="29" t="s">
        <v>724</v>
      </c>
      <c r="C87" s="122">
        <v>199490</v>
      </c>
      <c r="D87" s="122"/>
      <c r="E87" s="122">
        <v>199490</v>
      </c>
      <c r="F87" s="30" t="s">
        <v>675</v>
      </c>
    </row>
    <row r="88" spans="1:6" s="5" customFormat="1" ht="24.95" customHeight="1" x14ac:dyDescent="0.3">
      <c r="A88" s="29" t="s">
        <v>696</v>
      </c>
      <c r="B88" s="29" t="s">
        <v>724</v>
      </c>
      <c r="C88" s="122">
        <v>838100</v>
      </c>
      <c r="D88" s="122"/>
      <c r="E88" s="122">
        <v>838100</v>
      </c>
      <c r="F88" s="30" t="s">
        <v>675</v>
      </c>
    </row>
    <row r="89" spans="1:6" s="5" customFormat="1" ht="24.95" customHeight="1" x14ac:dyDescent="0.3">
      <c r="A89" s="29" t="s">
        <v>681</v>
      </c>
      <c r="B89" s="29" t="s">
        <v>549</v>
      </c>
      <c r="C89" s="122">
        <v>2689500</v>
      </c>
      <c r="D89" s="122"/>
      <c r="E89" s="122">
        <v>2689500</v>
      </c>
      <c r="F89" s="30" t="s">
        <v>675</v>
      </c>
    </row>
    <row r="90" spans="1:6" s="5" customFormat="1" ht="24.95" customHeight="1" x14ac:dyDescent="0.3">
      <c r="A90" s="29" t="s">
        <v>678</v>
      </c>
      <c r="B90" s="29" t="s">
        <v>726</v>
      </c>
      <c r="C90" s="122">
        <v>3299330</v>
      </c>
      <c r="D90" s="122"/>
      <c r="E90" s="122">
        <v>3299330</v>
      </c>
      <c r="F90" s="30" t="s">
        <v>675</v>
      </c>
    </row>
    <row r="91" spans="1:6" s="5" customFormat="1" ht="24.95" customHeight="1" x14ac:dyDescent="0.3">
      <c r="A91" s="29" t="s">
        <v>678</v>
      </c>
      <c r="B91" s="29" t="s">
        <v>727</v>
      </c>
      <c r="C91" s="122">
        <v>1208890</v>
      </c>
      <c r="D91" s="122"/>
      <c r="E91" s="122">
        <v>1208890</v>
      </c>
      <c r="F91" s="30" t="s">
        <v>675</v>
      </c>
    </row>
    <row r="92" spans="1:6" s="5" customFormat="1" ht="24.95" customHeight="1" x14ac:dyDescent="0.3">
      <c r="A92" s="29" t="s">
        <v>728</v>
      </c>
      <c r="B92" s="29" t="s">
        <v>729</v>
      </c>
      <c r="C92" s="122">
        <v>896500</v>
      </c>
      <c r="D92" s="122"/>
      <c r="E92" s="122">
        <v>896500</v>
      </c>
      <c r="F92" s="30" t="s">
        <v>675</v>
      </c>
    </row>
    <row r="93" spans="1:6" s="5" customFormat="1" ht="24.95" customHeight="1" x14ac:dyDescent="0.3">
      <c r="A93" s="29" t="s">
        <v>730</v>
      </c>
      <c r="B93" s="29" t="s">
        <v>731</v>
      </c>
      <c r="C93" s="122">
        <v>152000</v>
      </c>
      <c r="D93" s="122"/>
      <c r="E93" s="122">
        <v>152000</v>
      </c>
      <c r="F93" s="30" t="s">
        <v>675</v>
      </c>
    </row>
    <row r="94" spans="1:6" s="5" customFormat="1" ht="24.95" customHeight="1" x14ac:dyDescent="0.3">
      <c r="A94" s="29" t="s">
        <v>732</v>
      </c>
      <c r="B94" s="29" t="s">
        <v>733</v>
      </c>
      <c r="C94" s="122">
        <v>1619760</v>
      </c>
      <c r="D94" s="122"/>
      <c r="E94" s="122">
        <v>1619760</v>
      </c>
      <c r="F94" s="30" t="s">
        <v>675</v>
      </c>
    </row>
    <row r="95" spans="1:6" s="5" customFormat="1" ht="24.95" customHeight="1" x14ac:dyDescent="0.3">
      <c r="A95" s="29" t="s">
        <v>734</v>
      </c>
      <c r="B95" s="29" t="s">
        <v>733</v>
      </c>
      <c r="C95" s="122">
        <v>836740</v>
      </c>
      <c r="D95" s="122"/>
      <c r="E95" s="122">
        <v>836740</v>
      </c>
      <c r="F95" s="30" t="s">
        <v>675</v>
      </c>
    </row>
    <row r="96" spans="1:6" s="5" customFormat="1" ht="24.95" customHeight="1" x14ac:dyDescent="0.3">
      <c r="A96" s="29" t="s">
        <v>735</v>
      </c>
      <c r="B96" s="29" t="s">
        <v>736</v>
      </c>
      <c r="C96" s="122">
        <v>2893400</v>
      </c>
      <c r="D96" s="122"/>
      <c r="E96" s="122">
        <v>2893400</v>
      </c>
      <c r="F96" s="30" t="s">
        <v>675</v>
      </c>
    </row>
    <row r="97" spans="1:6" s="5" customFormat="1" ht="24.95" customHeight="1" x14ac:dyDescent="0.3">
      <c r="A97" s="29" t="s">
        <v>737</v>
      </c>
      <c r="B97" s="29" t="s">
        <v>517</v>
      </c>
      <c r="C97" s="122">
        <v>731000</v>
      </c>
      <c r="D97" s="122"/>
      <c r="E97" s="122">
        <v>731000</v>
      </c>
      <c r="F97" s="30" t="s">
        <v>675</v>
      </c>
    </row>
    <row r="98" spans="1:6" s="5" customFormat="1" ht="24.95" customHeight="1" x14ac:dyDescent="0.3">
      <c r="A98" s="29" t="s">
        <v>738</v>
      </c>
      <c r="B98" s="29" t="s">
        <v>739</v>
      </c>
      <c r="C98" s="122">
        <v>803205</v>
      </c>
      <c r="D98" s="122"/>
      <c r="E98" s="122">
        <v>803205</v>
      </c>
      <c r="F98" s="30" t="s">
        <v>675</v>
      </c>
    </row>
    <row r="99" spans="1:6" s="5" customFormat="1" ht="24.95" customHeight="1" x14ac:dyDescent="0.3">
      <c r="A99" s="29" t="s">
        <v>740</v>
      </c>
      <c r="B99" s="29" t="s">
        <v>741</v>
      </c>
      <c r="C99" s="122">
        <v>3375230</v>
      </c>
      <c r="D99" s="122"/>
      <c r="E99" s="122">
        <v>3375230</v>
      </c>
      <c r="F99" s="30" t="s">
        <v>675</v>
      </c>
    </row>
    <row r="100" spans="1:6" s="5" customFormat="1" ht="24.95" customHeight="1" x14ac:dyDescent="0.3">
      <c r="A100" s="29" t="s">
        <v>742</v>
      </c>
      <c r="B100" s="29" t="s">
        <v>743</v>
      </c>
      <c r="C100" s="122">
        <v>4482500</v>
      </c>
      <c r="D100" s="122"/>
      <c r="E100" s="122">
        <v>4482500</v>
      </c>
      <c r="F100" s="30" t="s">
        <v>675</v>
      </c>
    </row>
    <row r="101" spans="1:6" s="5" customFormat="1" ht="24.95" customHeight="1" x14ac:dyDescent="0.3">
      <c r="A101" s="29" t="s">
        <v>696</v>
      </c>
      <c r="B101" s="29" t="s">
        <v>744</v>
      </c>
      <c r="C101" s="122">
        <v>873370</v>
      </c>
      <c r="D101" s="122"/>
      <c r="E101" s="122">
        <v>873370</v>
      </c>
      <c r="F101" s="30" t="s">
        <v>675</v>
      </c>
    </row>
    <row r="102" spans="1:6" s="5" customFormat="1" ht="24.95" customHeight="1" x14ac:dyDescent="0.3">
      <c r="A102" s="29" t="s">
        <v>745</v>
      </c>
      <c r="B102" s="29" t="s">
        <v>746</v>
      </c>
      <c r="C102" s="122">
        <v>3444620</v>
      </c>
      <c r="D102" s="122"/>
      <c r="E102" s="122">
        <v>3444620</v>
      </c>
      <c r="F102" s="30" t="s">
        <v>675</v>
      </c>
    </row>
    <row r="103" spans="1:6" s="5" customFormat="1" ht="24.95" customHeight="1" x14ac:dyDescent="0.3">
      <c r="A103" s="29" t="s">
        <v>747</v>
      </c>
      <c r="B103" s="29" t="s">
        <v>748</v>
      </c>
      <c r="C103" s="122">
        <v>2595900</v>
      </c>
      <c r="D103" s="122"/>
      <c r="E103" s="122">
        <v>2595900</v>
      </c>
      <c r="F103" s="30" t="s">
        <v>675</v>
      </c>
    </row>
    <row r="104" spans="1:6" s="5" customFormat="1" ht="24.95" customHeight="1" x14ac:dyDescent="0.3">
      <c r="A104" s="29" t="s">
        <v>749</v>
      </c>
      <c r="B104" s="29" t="s">
        <v>750</v>
      </c>
      <c r="C104" s="122">
        <v>1474490</v>
      </c>
      <c r="D104" s="122"/>
      <c r="E104" s="122">
        <v>1474490</v>
      </c>
      <c r="F104" s="30" t="s">
        <v>675</v>
      </c>
    </row>
    <row r="105" spans="1:6" s="5" customFormat="1" ht="24.95" customHeight="1" x14ac:dyDescent="0.3">
      <c r="A105" s="29" t="s">
        <v>751</v>
      </c>
      <c r="B105" s="29" t="s">
        <v>750</v>
      </c>
      <c r="C105" s="122">
        <v>13222000</v>
      </c>
      <c r="D105" s="122"/>
      <c r="E105" s="122">
        <v>13222000</v>
      </c>
      <c r="F105" s="30" t="s">
        <v>675</v>
      </c>
    </row>
    <row r="106" spans="1:6" s="5" customFormat="1" ht="24.95" customHeight="1" x14ac:dyDescent="0.3">
      <c r="A106" s="29" t="s">
        <v>751</v>
      </c>
      <c r="B106" s="29" t="s">
        <v>750</v>
      </c>
      <c r="C106" s="122">
        <v>3586000</v>
      </c>
      <c r="D106" s="122"/>
      <c r="E106" s="122">
        <v>3586000</v>
      </c>
      <c r="F106" s="30" t="s">
        <v>675</v>
      </c>
    </row>
    <row r="107" spans="1:6" s="5" customFormat="1" ht="24.95" customHeight="1" x14ac:dyDescent="0.3">
      <c r="A107" s="29" t="s">
        <v>752</v>
      </c>
      <c r="B107" s="29" t="s">
        <v>606</v>
      </c>
      <c r="C107" s="122">
        <v>1880200</v>
      </c>
      <c r="D107" s="122"/>
      <c r="E107" s="122">
        <v>1880200</v>
      </c>
      <c r="F107" s="30" t="s">
        <v>675</v>
      </c>
    </row>
    <row r="108" spans="1:6" s="5" customFormat="1" ht="24.95" customHeight="1" x14ac:dyDescent="0.3">
      <c r="A108" s="29" t="s">
        <v>753</v>
      </c>
      <c r="B108" s="29" t="s">
        <v>606</v>
      </c>
      <c r="C108" s="122">
        <v>3288220</v>
      </c>
      <c r="D108" s="122"/>
      <c r="E108" s="122">
        <v>3288220</v>
      </c>
      <c r="F108" s="30" t="s">
        <v>675</v>
      </c>
    </row>
    <row r="109" spans="1:6" s="5" customFormat="1" ht="24.95" customHeight="1" x14ac:dyDescent="0.3">
      <c r="A109" s="29" t="s">
        <v>754</v>
      </c>
      <c r="B109" s="29" t="s">
        <v>596</v>
      </c>
      <c r="C109" s="122">
        <v>40670</v>
      </c>
      <c r="D109" s="122"/>
      <c r="E109" s="122">
        <v>40670</v>
      </c>
      <c r="F109" s="30" t="s">
        <v>675</v>
      </c>
    </row>
    <row r="110" spans="1:6" s="5" customFormat="1" ht="24.95" customHeight="1" x14ac:dyDescent="0.3">
      <c r="A110" s="29" t="s">
        <v>754</v>
      </c>
      <c r="B110" s="29" t="s">
        <v>755</v>
      </c>
      <c r="C110" s="122">
        <v>16500</v>
      </c>
      <c r="D110" s="122"/>
      <c r="E110" s="122">
        <v>16500</v>
      </c>
      <c r="F110" s="30" t="s">
        <v>675</v>
      </c>
    </row>
    <row r="111" spans="1:6" s="5" customFormat="1" ht="24.95" customHeight="1" x14ac:dyDescent="0.3">
      <c r="A111" s="29" t="s">
        <v>754</v>
      </c>
      <c r="B111" s="29" t="s">
        <v>544</v>
      </c>
      <c r="C111" s="122">
        <v>36500</v>
      </c>
      <c r="D111" s="122"/>
      <c r="E111" s="122">
        <v>36500</v>
      </c>
      <c r="F111" s="30" t="s">
        <v>675</v>
      </c>
    </row>
    <row r="112" spans="1:6" s="5" customFormat="1" ht="24.95" customHeight="1" x14ac:dyDescent="0.3">
      <c r="A112" s="29" t="s">
        <v>756</v>
      </c>
      <c r="B112" s="29" t="s">
        <v>606</v>
      </c>
      <c r="C112" s="122">
        <v>108200</v>
      </c>
      <c r="D112" s="122"/>
      <c r="E112" s="122">
        <v>108200</v>
      </c>
      <c r="F112" s="30" t="s">
        <v>675</v>
      </c>
    </row>
    <row r="113" spans="1:6" s="5" customFormat="1" ht="24.95" customHeight="1" x14ac:dyDescent="0.3">
      <c r="A113" s="29" t="s">
        <v>751</v>
      </c>
      <c r="B113" s="29" t="s">
        <v>606</v>
      </c>
      <c r="C113" s="122">
        <v>2464000</v>
      </c>
      <c r="D113" s="122"/>
      <c r="E113" s="122">
        <v>2464000</v>
      </c>
      <c r="F113" s="30" t="s">
        <v>675</v>
      </c>
    </row>
    <row r="114" spans="1:6" s="5" customFormat="1" ht="24.95" customHeight="1" x14ac:dyDescent="0.3">
      <c r="A114" s="29" t="s">
        <v>757</v>
      </c>
      <c r="B114" s="29" t="s">
        <v>606</v>
      </c>
      <c r="C114" s="122">
        <v>880000</v>
      </c>
      <c r="D114" s="122"/>
      <c r="E114" s="122">
        <v>880000</v>
      </c>
      <c r="F114" s="30" t="s">
        <v>675</v>
      </c>
    </row>
    <row r="115" spans="1:6" s="5" customFormat="1" ht="24.95" customHeight="1" x14ac:dyDescent="0.3">
      <c r="A115" s="29" t="s">
        <v>758</v>
      </c>
      <c r="B115" s="29" t="s">
        <v>609</v>
      </c>
      <c r="C115" s="122">
        <v>23124820</v>
      </c>
      <c r="D115" s="122"/>
      <c r="E115" s="122">
        <v>23124820</v>
      </c>
      <c r="F115" s="30" t="s">
        <v>675</v>
      </c>
    </row>
    <row r="116" spans="1:6" s="5" customFormat="1" ht="24.95" customHeight="1" x14ac:dyDescent="0.3">
      <c r="A116" s="29" t="s">
        <v>759</v>
      </c>
      <c r="B116" s="29" t="s">
        <v>609</v>
      </c>
      <c r="C116" s="122">
        <v>3021740</v>
      </c>
      <c r="D116" s="122"/>
      <c r="E116" s="122">
        <v>3021740</v>
      </c>
      <c r="F116" s="30" t="s">
        <v>675</v>
      </c>
    </row>
    <row r="117" spans="1:6" s="5" customFormat="1" ht="24.95" customHeight="1" x14ac:dyDescent="0.3">
      <c r="A117" s="29" t="s">
        <v>760</v>
      </c>
      <c r="B117" s="29" t="s">
        <v>609</v>
      </c>
      <c r="C117" s="122">
        <v>7180000</v>
      </c>
      <c r="D117" s="122"/>
      <c r="E117" s="122">
        <v>7180000</v>
      </c>
      <c r="F117" s="30" t="s">
        <v>675</v>
      </c>
    </row>
    <row r="118" spans="1:6" s="5" customFormat="1" ht="24.95" customHeight="1" x14ac:dyDescent="0.3">
      <c r="A118" s="29" t="s">
        <v>761</v>
      </c>
      <c r="B118" s="29" t="s">
        <v>609</v>
      </c>
      <c r="C118" s="122">
        <v>2833400</v>
      </c>
      <c r="D118" s="122"/>
      <c r="E118" s="122">
        <v>2833400</v>
      </c>
      <c r="F118" s="30" t="s">
        <v>675</v>
      </c>
    </row>
    <row r="119" spans="1:6" s="5" customFormat="1" ht="24.95" customHeight="1" x14ac:dyDescent="0.3">
      <c r="A119" s="29" t="s">
        <v>762</v>
      </c>
      <c r="B119" s="29" t="s">
        <v>609</v>
      </c>
      <c r="C119" s="122">
        <v>2933000</v>
      </c>
      <c r="D119" s="122"/>
      <c r="E119" s="122">
        <v>2933000</v>
      </c>
      <c r="F119" s="30" t="s">
        <v>675</v>
      </c>
    </row>
    <row r="120" spans="1:6" s="5" customFormat="1" ht="24.95" customHeight="1" x14ac:dyDescent="0.3">
      <c r="A120" s="29" t="s">
        <v>763</v>
      </c>
      <c r="B120" s="29" t="s">
        <v>609</v>
      </c>
      <c r="C120" s="122">
        <v>2535800</v>
      </c>
      <c r="D120" s="122"/>
      <c r="E120" s="122">
        <v>2535800</v>
      </c>
      <c r="F120" s="30" t="s">
        <v>675</v>
      </c>
    </row>
    <row r="121" spans="1:6" s="5" customFormat="1" ht="24.95" customHeight="1" x14ac:dyDescent="0.3">
      <c r="A121" s="29" t="s">
        <v>764</v>
      </c>
      <c r="B121" s="29" t="s">
        <v>609</v>
      </c>
      <c r="C121" s="122">
        <v>17390000</v>
      </c>
      <c r="D121" s="122"/>
      <c r="E121" s="122">
        <v>17390000</v>
      </c>
      <c r="F121" s="30" t="s">
        <v>675</v>
      </c>
    </row>
    <row r="122" spans="1:6" s="5" customFormat="1" ht="24.95" customHeight="1" x14ac:dyDescent="0.3">
      <c r="A122" s="29" t="s">
        <v>765</v>
      </c>
      <c r="B122" s="29" t="s">
        <v>750</v>
      </c>
      <c r="C122" s="122">
        <v>3966000</v>
      </c>
      <c r="D122" s="122"/>
      <c r="E122" s="122">
        <v>3966000</v>
      </c>
      <c r="F122" s="30" t="s">
        <v>675</v>
      </c>
    </row>
    <row r="123" spans="1:6" s="5" customFormat="1" ht="24.95" customHeight="1" x14ac:dyDescent="0.3">
      <c r="A123" s="29" t="s">
        <v>679</v>
      </c>
      <c r="B123" s="29" t="s">
        <v>602</v>
      </c>
      <c r="C123" s="122">
        <v>3843390</v>
      </c>
      <c r="D123" s="122"/>
      <c r="E123" s="122">
        <v>3843390</v>
      </c>
      <c r="F123" s="30" t="s">
        <v>675</v>
      </c>
    </row>
    <row r="124" spans="1:6" s="5" customFormat="1" ht="24.95" customHeight="1" x14ac:dyDescent="0.3">
      <c r="A124" s="29" t="s">
        <v>681</v>
      </c>
      <c r="B124" s="29" t="s">
        <v>549</v>
      </c>
      <c r="C124" s="122">
        <v>896500</v>
      </c>
      <c r="D124" s="122"/>
      <c r="E124" s="122">
        <v>896500</v>
      </c>
      <c r="F124" s="30" t="s">
        <v>675</v>
      </c>
    </row>
    <row r="125" spans="1:6" s="5" customFormat="1" ht="24.95" customHeight="1" x14ac:dyDescent="0.3">
      <c r="A125" s="29" t="s">
        <v>766</v>
      </c>
      <c r="B125" s="29" t="s">
        <v>767</v>
      </c>
      <c r="C125" s="122">
        <v>1940120</v>
      </c>
      <c r="D125" s="122"/>
      <c r="E125" s="122">
        <v>1940120</v>
      </c>
      <c r="F125" s="30" t="s">
        <v>675</v>
      </c>
    </row>
    <row r="126" spans="1:6" s="5" customFormat="1" ht="24.95" customHeight="1" x14ac:dyDescent="0.3">
      <c r="A126" s="29" t="s">
        <v>679</v>
      </c>
      <c r="B126" s="29" t="s">
        <v>768</v>
      </c>
      <c r="C126" s="122">
        <v>2145760</v>
      </c>
      <c r="D126" s="122"/>
      <c r="E126" s="122">
        <v>2145760</v>
      </c>
      <c r="F126" s="30" t="s">
        <v>675</v>
      </c>
    </row>
    <row r="127" spans="1:6" s="5" customFormat="1" ht="24.95" customHeight="1" x14ac:dyDescent="0.3">
      <c r="A127" s="29" t="s">
        <v>769</v>
      </c>
      <c r="B127" s="29" t="s">
        <v>770</v>
      </c>
      <c r="C127" s="122">
        <v>231004</v>
      </c>
      <c r="D127" s="122"/>
      <c r="E127" s="122">
        <v>231004</v>
      </c>
      <c r="F127" s="30" t="s">
        <v>675</v>
      </c>
    </row>
    <row r="128" spans="1:6" s="5" customFormat="1" ht="24.95" customHeight="1" x14ac:dyDescent="0.3">
      <c r="A128" s="29" t="s">
        <v>771</v>
      </c>
      <c r="B128" s="29" t="s">
        <v>772</v>
      </c>
      <c r="C128" s="122">
        <v>129938</v>
      </c>
      <c r="D128" s="122"/>
      <c r="E128" s="122">
        <v>129938</v>
      </c>
      <c r="F128" s="30" t="s">
        <v>675</v>
      </c>
    </row>
    <row r="129" spans="1:6" s="5" customFormat="1" ht="24.95" customHeight="1" x14ac:dyDescent="0.3">
      <c r="A129" s="29" t="s">
        <v>773</v>
      </c>
      <c r="B129" s="29" t="s">
        <v>768</v>
      </c>
      <c r="C129" s="122">
        <v>237522</v>
      </c>
      <c r="D129" s="122"/>
      <c r="E129" s="122">
        <v>237522</v>
      </c>
      <c r="F129" s="30" t="s">
        <v>675</v>
      </c>
    </row>
    <row r="130" spans="1:6" s="5" customFormat="1" ht="24.95" customHeight="1" x14ac:dyDescent="0.3">
      <c r="A130" s="29" t="s">
        <v>774</v>
      </c>
      <c r="B130" s="29" t="s">
        <v>775</v>
      </c>
      <c r="C130" s="122">
        <v>334000</v>
      </c>
      <c r="D130" s="122"/>
      <c r="E130" s="122">
        <v>334000</v>
      </c>
      <c r="F130" s="30" t="s">
        <v>675</v>
      </c>
    </row>
    <row r="131" spans="1:6" s="5" customFormat="1" ht="24.95" customHeight="1" x14ac:dyDescent="0.3">
      <c r="A131" s="29" t="s">
        <v>679</v>
      </c>
      <c r="B131" s="29" t="s">
        <v>776</v>
      </c>
      <c r="C131" s="122">
        <v>1956800</v>
      </c>
      <c r="D131" s="122"/>
      <c r="E131" s="122">
        <v>1956800</v>
      </c>
      <c r="F131" s="30" t="s">
        <v>675</v>
      </c>
    </row>
    <row r="132" spans="1:6" s="5" customFormat="1" ht="24.95" customHeight="1" x14ac:dyDescent="0.3">
      <c r="A132" s="29" t="s">
        <v>777</v>
      </c>
      <c r="B132" s="29" t="s">
        <v>778</v>
      </c>
      <c r="C132" s="122">
        <v>2825820</v>
      </c>
      <c r="D132" s="122"/>
      <c r="E132" s="122">
        <v>2825820</v>
      </c>
      <c r="F132" s="30" t="s">
        <v>675</v>
      </c>
    </row>
    <row r="133" spans="1:6" s="5" customFormat="1" ht="24.95" customHeight="1" x14ac:dyDescent="0.3">
      <c r="A133" s="29" t="s">
        <v>679</v>
      </c>
      <c r="B133" s="29" t="s">
        <v>779</v>
      </c>
      <c r="C133" s="122">
        <v>1113420</v>
      </c>
      <c r="D133" s="122"/>
      <c r="E133" s="122">
        <v>1113420</v>
      </c>
      <c r="F133" s="30" t="s">
        <v>675</v>
      </c>
    </row>
    <row r="134" spans="1:6" s="5" customFormat="1" ht="24.95" customHeight="1" x14ac:dyDescent="0.3">
      <c r="A134" s="29" t="s">
        <v>780</v>
      </c>
      <c r="B134" s="29" t="s">
        <v>781</v>
      </c>
      <c r="C134" s="122">
        <v>122040</v>
      </c>
      <c r="D134" s="122"/>
      <c r="E134" s="122">
        <v>122040</v>
      </c>
      <c r="F134" s="30" t="s">
        <v>675</v>
      </c>
    </row>
    <row r="135" spans="1:6" s="5" customFormat="1" ht="24.95" customHeight="1" x14ac:dyDescent="0.3">
      <c r="A135" s="29" t="s">
        <v>782</v>
      </c>
      <c r="B135" s="29" t="s">
        <v>783</v>
      </c>
      <c r="C135" s="122">
        <v>121480</v>
      </c>
      <c r="D135" s="122"/>
      <c r="E135" s="122">
        <v>121480</v>
      </c>
      <c r="F135" s="30" t="s">
        <v>675</v>
      </c>
    </row>
    <row r="136" spans="1:6" s="5" customFormat="1" ht="24.95" customHeight="1" x14ac:dyDescent="0.3">
      <c r="A136" s="29" t="s">
        <v>784</v>
      </c>
      <c r="B136" s="29" t="s">
        <v>785</v>
      </c>
      <c r="C136" s="122">
        <v>814929</v>
      </c>
      <c r="D136" s="122"/>
      <c r="E136" s="122">
        <v>814929</v>
      </c>
      <c r="F136" s="30" t="s">
        <v>675</v>
      </c>
    </row>
    <row r="137" spans="1:6" s="5" customFormat="1" ht="24.95" customHeight="1" x14ac:dyDescent="0.3">
      <c r="A137" s="29" t="s">
        <v>786</v>
      </c>
      <c r="B137" s="29" t="s">
        <v>783</v>
      </c>
      <c r="C137" s="122">
        <v>755050</v>
      </c>
      <c r="D137" s="122"/>
      <c r="E137" s="122">
        <v>755050</v>
      </c>
      <c r="F137" s="30" t="s">
        <v>675</v>
      </c>
    </row>
    <row r="138" spans="1:6" s="5" customFormat="1" ht="24.95" customHeight="1" x14ac:dyDescent="0.3">
      <c r="A138" s="29" t="s">
        <v>787</v>
      </c>
      <c r="B138" s="29" t="s">
        <v>788</v>
      </c>
      <c r="C138" s="122">
        <v>66000</v>
      </c>
      <c r="D138" s="122"/>
      <c r="E138" s="122">
        <v>66000</v>
      </c>
      <c r="F138" s="30" t="s">
        <v>675</v>
      </c>
    </row>
    <row r="139" spans="1:6" s="5" customFormat="1" ht="24.95" customHeight="1" x14ac:dyDescent="0.3">
      <c r="A139" s="29" t="s">
        <v>789</v>
      </c>
      <c r="B139" s="29" t="s">
        <v>790</v>
      </c>
      <c r="C139" s="122">
        <v>429000</v>
      </c>
      <c r="D139" s="122"/>
      <c r="E139" s="122">
        <v>429000</v>
      </c>
      <c r="F139" s="30" t="s">
        <v>675</v>
      </c>
    </row>
    <row r="140" spans="1:6" s="5" customFormat="1" ht="24.95" customHeight="1" x14ac:dyDescent="0.3">
      <c r="A140" s="29" t="s">
        <v>791</v>
      </c>
      <c r="B140" s="29" t="s">
        <v>792</v>
      </c>
      <c r="C140" s="122">
        <v>1626900</v>
      </c>
      <c r="D140" s="122"/>
      <c r="E140" s="122">
        <v>1626900</v>
      </c>
      <c r="F140" s="30" t="s">
        <v>675</v>
      </c>
    </row>
    <row r="141" spans="1:6" s="5" customFormat="1" ht="24.95" customHeight="1" x14ac:dyDescent="0.3">
      <c r="A141" s="29" t="s">
        <v>793</v>
      </c>
      <c r="B141" s="29" t="s">
        <v>792</v>
      </c>
      <c r="C141" s="122">
        <v>1936720</v>
      </c>
      <c r="D141" s="122"/>
      <c r="E141" s="122">
        <v>1936720</v>
      </c>
      <c r="F141" s="30" t="s">
        <v>675</v>
      </c>
    </row>
    <row r="142" spans="1:6" s="5" customFormat="1" ht="24.95" customHeight="1" x14ac:dyDescent="0.3">
      <c r="A142" s="29" t="s">
        <v>794</v>
      </c>
      <c r="B142" s="29" t="s">
        <v>795</v>
      </c>
      <c r="C142" s="122">
        <v>793067</v>
      </c>
      <c r="D142" s="122"/>
      <c r="E142" s="122">
        <v>793067</v>
      </c>
      <c r="F142" s="30" t="s">
        <v>675</v>
      </c>
    </row>
    <row r="143" spans="1:6" s="5" customFormat="1" ht="24.95" customHeight="1" x14ac:dyDescent="0.3">
      <c r="A143" s="29" t="s">
        <v>794</v>
      </c>
      <c r="B143" s="29" t="s">
        <v>796</v>
      </c>
      <c r="C143" s="122">
        <v>341262</v>
      </c>
      <c r="D143" s="122"/>
      <c r="E143" s="122">
        <v>341262</v>
      </c>
      <c r="F143" s="30" t="s">
        <v>675</v>
      </c>
    </row>
    <row r="144" spans="1:6" s="5" customFormat="1" ht="24.95" customHeight="1" x14ac:dyDescent="0.3">
      <c r="A144" s="29" t="s">
        <v>794</v>
      </c>
      <c r="B144" s="29" t="s">
        <v>797</v>
      </c>
      <c r="C144" s="122">
        <v>909652</v>
      </c>
      <c r="D144" s="122"/>
      <c r="E144" s="122">
        <v>909652</v>
      </c>
      <c r="F144" s="30" t="s">
        <v>675</v>
      </c>
    </row>
    <row r="145" spans="1:6" s="5" customFormat="1" ht="24.95" customHeight="1" x14ac:dyDescent="0.3">
      <c r="A145" s="29" t="s">
        <v>794</v>
      </c>
      <c r="B145" s="29" t="s">
        <v>798</v>
      </c>
      <c r="C145" s="122">
        <v>2212320</v>
      </c>
      <c r="D145" s="122"/>
      <c r="E145" s="122">
        <v>2212320</v>
      </c>
      <c r="F145" s="30" t="s">
        <v>675</v>
      </c>
    </row>
    <row r="146" spans="1:6" s="5" customFormat="1" ht="24.95" customHeight="1" x14ac:dyDescent="0.3">
      <c r="A146" s="29" t="s">
        <v>799</v>
      </c>
      <c r="B146" s="29" t="s">
        <v>800</v>
      </c>
      <c r="C146" s="122">
        <v>1989000</v>
      </c>
      <c r="D146" s="122"/>
      <c r="E146" s="122">
        <v>1989000</v>
      </c>
      <c r="F146" s="30" t="s">
        <v>675</v>
      </c>
    </row>
    <row r="147" spans="1:6" s="5" customFormat="1" ht="24.95" customHeight="1" x14ac:dyDescent="0.3">
      <c r="A147" s="29" t="s">
        <v>679</v>
      </c>
      <c r="B147" s="29" t="s">
        <v>801</v>
      </c>
      <c r="C147" s="122">
        <v>166200</v>
      </c>
      <c r="D147" s="122"/>
      <c r="E147" s="122">
        <v>166200</v>
      </c>
      <c r="F147" s="30" t="s">
        <v>675</v>
      </c>
    </row>
    <row r="148" spans="1:6" s="5" customFormat="1" ht="24.95" customHeight="1" x14ac:dyDescent="0.3">
      <c r="A148" s="29" t="s">
        <v>802</v>
      </c>
      <c r="B148" s="29" t="s">
        <v>803</v>
      </c>
      <c r="C148" s="122">
        <v>229325</v>
      </c>
      <c r="D148" s="122"/>
      <c r="E148" s="122">
        <v>229325</v>
      </c>
      <c r="F148" s="30" t="s">
        <v>675</v>
      </c>
    </row>
    <row r="149" spans="1:6" s="5" customFormat="1" ht="24.95" customHeight="1" x14ac:dyDescent="0.3">
      <c r="A149" s="29" t="s">
        <v>794</v>
      </c>
      <c r="B149" s="29" t="s">
        <v>804</v>
      </c>
      <c r="C149" s="122">
        <v>656038</v>
      </c>
      <c r="D149" s="122"/>
      <c r="E149" s="122">
        <v>656038</v>
      </c>
      <c r="F149" s="30" t="s">
        <v>675</v>
      </c>
    </row>
    <row r="150" spans="1:6" s="5" customFormat="1" ht="24.95" customHeight="1" x14ac:dyDescent="0.3">
      <c r="A150" s="29" t="s">
        <v>794</v>
      </c>
      <c r="B150" s="29" t="s">
        <v>805</v>
      </c>
      <c r="C150" s="122">
        <v>570873</v>
      </c>
      <c r="D150" s="122"/>
      <c r="E150" s="122">
        <v>570873</v>
      </c>
      <c r="F150" s="30" t="s">
        <v>675</v>
      </c>
    </row>
    <row r="151" spans="1:6" s="5" customFormat="1" ht="24.95" customHeight="1" x14ac:dyDescent="0.3">
      <c r="A151" s="29" t="s">
        <v>794</v>
      </c>
      <c r="B151" s="29" t="s">
        <v>805</v>
      </c>
      <c r="C151" s="122">
        <v>765287</v>
      </c>
      <c r="D151" s="122"/>
      <c r="E151" s="122">
        <v>765287</v>
      </c>
      <c r="F151" s="30" t="s">
        <v>675</v>
      </c>
    </row>
    <row r="152" spans="1:6" s="5" customFormat="1" ht="24.95" customHeight="1" x14ac:dyDescent="0.3">
      <c r="A152" s="29" t="s">
        <v>794</v>
      </c>
      <c r="B152" s="29" t="s">
        <v>806</v>
      </c>
      <c r="C152" s="122">
        <v>319600</v>
      </c>
      <c r="D152" s="122"/>
      <c r="E152" s="122">
        <v>319600</v>
      </c>
      <c r="F152" s="30" t="s">
        <v>675</v>
      </c>
    </row>
    <row r="153" spans="1:6" s="5" customFormat="1" ht="24.95" customHeight="1" x14ac:dyDescent="0.3">
      <c r="A153" s="29" t="s">
        <v>807</v>
      </c>
      <c r="B153" s="29" t="s">
        <v>808</v>
      </c>
      <c r="C153" s="122">
        <v>50000</v>
      </c>
      <c r="D153" s="122"/>
      <c r="E153" s="122">
        <v>50000</v>
      </c>
      <c r="F153" s="30" t="s">
        <v>675</v>
      </c>
    </row>
    <row r="154" spans="1:6" s="5" customFormat="1" ht="24.95" customHeight="1" x14ac:dyDescent="0.3">
      <c r="A154" s="29" t="s">
        <v>807</v>
      </c>
      <c r="B154" s="29" t="s">
        <v>809</v>
      </c>
      <c r="C154" s="122">
        <v>1733120</v>
      </c>
      <c r="D154" s="122"/>
      <c r="E154" s="122">
        <v>1733120</v>
      </c>
      <c r="F154" s="30" t="s">
        <v>675</v>
      </c>
    </row>
    <row r="155" spans="1:6" s="5" customFormat="1" ht="24.95" customHeight="1" x14ac:dyDescent="0.3">
      <c r="A155" s="29" t="s">
        <v>807</v>
      </c>
      <c r="B155" s="29" t="s">
        <v>810</v>
      </c>
      <c r="C155" s="122">
        <v>426560</v>
      </c>
      <c r="D155" s="122"/>
      <c r="E155" s="122">
        <v>426560</v>
      </c>
      <c r="F155" s="30" t="s">
        <v>675</v>
      </c>
    </row>
    <row r="156" spans="1:6" s="5" customFormat="1" ht="24.95" customHeight="1" x14ac:dyDescent="0.3">
      <c r="A156" s="29" t="s">
        <v>811</v>
      </c>
      <c r="B156" s="29" t="s">
        <v>812</v>
      </c>
      <c r="C156" s="122">
        <v>554900</v>
      </c>
      <c r="D156" s="122"/>
      <c r="E156" s="122">
        <v>554900</v>
      </c>
      <c r="F156" s="30" t="s">
        <v>675</v>
      </c>
    </row>
    <row r="157" spans="1:6" s="5" customFormat="1" ht="24.95" customHeight="1" x14ac:dyDescent="0.3">
      <c r="A157" s="29" t="s">
        <v>813</v>
      </c>
      <c r="B157" s="29" t="s">
        <v>814</v>
      </c>
      <c r="C157" s="122">
        <v>1898050</v>
      </c>
      <c r="D157" s="122"/>
      <c r="E157" s="122">
        <v>1898050</v>
      </c>
      <c r="F157" s="30" t="s">
        <v>675</v>
      </c>
    </row>
    <row r="158" spans="1:6" s="5" customFormat="1" ht="24.95" customHeight="1" x14ac:dyDescent="0.3">
      <c r="A158" s="29" t="s">
        <v>815</v>
      </c>
      <c r="B158" s="29" t="s">
        <v>816</v>
      </c>
      <c r="C158" s="122">
        <v>1906120</v>
      </c>
      <c r="D158" s="122"/>
      <c r="E158" s="122">
        <v>1906120</v>
      </c>
      <c r="F158" s="30" t="s">
        <v>675</v>
      </c>
    </row>
    <row r="159" spans="1:6" s="5" customFormat="1" ht="24.95" customHeight="1" x14ac:dyDescent="0.3">
      <c r="A159" s="29" t="s">
        <v>679</v>
      </c>
      <c r="B159" s="29" t="s">
        <v>73</v>
      </c>
      <c r="C159" s="122">
        <v>92000</v>
      </c>
      <c r="D159" s="122"/>
      <c r="E159" s="122">
        <v>92000</v>
      </c>
      <c r="F159" s="30" t="s">
        <v>675</v>
      </c>
    </row>
    <row r="160" spans="1:6" s="5" customFormat="1" ht="24.95" customHeight="1" x14ac:dyDescent="0.3">
      <c r="A160" s="29" t="s">
        <v>817</v>
      </c>
      <c r="B160" s="29" t="s">
        <v>73</v>
      </c>
      <c r="C160" s="122">
        <v>297000</v>
      </c>
      <c r="D160" s="122"/>
      <c r="E160" s="122">
        <v>297000</v>
      </c>
      <c r="F160" s="30" t="s">
        <v>675</v>
      </c>
    </row>
    <row r="161" spans="1:6" s="5" customFormat="1" ht="24.95" customHeight="1" x14ac:dyDescent="0.3">
      <c r="A161" s="29" t="s">
        <v>818</v>
      </c>
      <c r="B161" s="29" t="s">
        <v>819</v>
      </c>
      <c r="C161" s="122">
        <v>736000</v>
      </c>
      <c r="D161" s="122"/>
      <c r="E161" s="122">
        <v>736000</v>
      </c>
      <c r="F161" s="30" t="s">
        <v>675</v>
      </c>
    </row>
    <row r="162" spans="1:6" s="5" customFormat="1" ht="24.95" customHeight="1" x14ac:dyDescent="0.3">
      <c r="A162" s="29" t="s">
        <v>679</v>
      </c>
      <c r="B162" s="29" t="s">
        <v>810</v>
      </c>
      <c r="C162" s="122">
        <v>71160</v>
      </c>
      <c r="D162" s="122"/>
      <c r="E162" s="122">
        <v>71160</v>
      </c>
      <c r="F162" s="30" t="s">
        <v>675</v>
      </c>
    </row>
    <row r="163" spans="1:6" s="5" customFormat="1" ht="24.95" customHeight="1" x14ac:dyDescent="0.3">
      <c r="A163" s="29" t="s">
        <v>794</v>
      </c>
      <c r="B163" s="29" t="s">
        <v>810</v>
      </c>
      <c r="C163" s="122">
        <v>407923</v>
      </c>
      <c r="D163" s="122"/>
      <c r="E163" s="122">
        <v>407923</v>
      </c>
      <c r="F163" s="30" t="s">
        <v>675</v>
      </c>
    </row>
    <row r="164" spans="1:6" s="5" customFormat="1" ht="24.95" customHeight="1" x14ac:dyDescent="0.3">
      <c r="A164" s="29" t="s">
        <v>820</v>
      </c>
      <c r="B164" s="29" t="s">
        <v>821</v>
      </c>
      <c r="C164" s="122">
        <v>480000</v>
      </c>
      <c r="D164" s="122"/>
      <c r="E164" s="122">
        <v>480000</v>
      </c>
      <c r="F164" s="30" t="s">
        <v>675</v>
      </c>
    </row>
    <row r="165" spans="1:6" s="5" customFormat="1" ht="24.95" customHeight="1" x14ac:dyDescent="0.3">
      <c r="A165" s="29" t="s">
        <v>822</v>
      </c>
      <c r="B165" s="29" t="s">
        <v>823</v>
      </c>
      <c r="C165" s="122">
        <v>1747600</v>
      </c>
      <c r="D165" s="122"/>
      <c r="E165" s="122">
        <v>1747600</v>
      </c>
      <c r="F165" s="30" t="s">
        <v>675</v>
      </c>
    </row>
    <row r="166" spans="1:6" s="5" customFormat="1" ht="24.95" customHeight="1" x14ac:dyDescent="0.3">
      <c r="A166" s="29" t="s">
        <v>807</v>
      </c>
      <c r="B166" s="29" t="s">
        <v>824</v>
      </c>
      <c r="C166" s="122">
        <v>1062440</v>
      </c>
      <c r="D166" s="122"/>
      <c r="E166" s="122">
        <v>1062440</v>
      </c>
      <c r="F166" s="30" t="s">
        <v>675</v>
      </c>
    </row>
    <row r="167" spans="1:6" s="5" customFormat="1" ht="24.95" customHeight="1" x14ac:dyDescent="0.3">
      <c r="A167" s="29" t="s">
        <v>825</v>
      </c>
      <c r="B167" s="29" t="s">
        <v>826</v>
      </c>
      <c r="C167" s="122">
        <v>665148</v>
      </c>
      <c r="D167" s="122"/>
      <c r="E167" s="122">
        <v>665148</v>
      </c>
      <c r="F167" s="30" t="s">
        <v>675</v>
      </c>
    </row>
    <row r="168" spans="1:6" s="5" customFormat="1" ht="24.95" customHeight="1" x14ac:dyDescent="0.3">
      <c r="A168" s="29" t="s">
        <v>679</v>
      </c>
      <c r="B168" s="29" t="s">
        <v>827</v>
      </c>
      <c r="C168" s="122">
        <v>643600</v>
      </c>
      <c r="D168" s="122"/>
      <c r="E168" s="122">
        <v>643600</v>
      </c>
      <c r="F168" s="30" t="s">
        <v>675</v>
      </c>
    </row>
    <row r="169" spans="1:6" s="5" customFormat="1" ht="24.95" customHeight="1" x14ac:dyDescent="0.3">
      <c r="A169" s="29" t="s">
        <v>828</v>
      </c>
      <c r="B169" s="29" t="s">
        <v>826</v>
      </c>
      <c r="C169" s="122">
        <v>136520</v>
      </c>
      <c r="D169" s="122"/>
      <c r="E169" s="122">
        <v>136520</v>
      </c>
      <c r="F169" s="30" t="s">
        <v>675</v>
      </c>
    </row>
    <row r="170" spans="1:6" s="5" customFormat="1" ht="24.95" customHeight="1" x14ac:dyDescent="0.3">
      <c r="A170" s="29" t="s">
        <v>679</v>
      </c>
      <c r="B170" s="29" t="s">
        <v>829</v>
      </c>
      <c r="C170" s="122">
        <v>353700</v>
      </c>
      <c r="D170" s="122"/>
      <c r="E170" s="122">
        <v>353700</v>
      </c>
      <c r="F170" s="30" t="s">
        <v>675</v>
      </c>
    </row>
    <row r="171" spans="1:6" s="5" customFormat="1" ht="24.95" customHeight="1" x14ac:dyDescent="0.3">
      <c r="A171" s="29" t="s">
        <v>830</v>
      </c>
      <c r="B171" s="29" t="s">
        <v>831</v>
      </c>
      <c r="C171" s="122">
        <v>578000</v>
      </c>
      <c r="D171" s="122"/>
      <c r="E171" s="122">
        <v>578000</v>
      </c>
      <c r="F171" s="30" t="s">
        <v>675</v>
      </c>
    </row>
    <row r="172" spans="1:6" s="5" customFormat="1" ht="24.95" customHeight="1" x14ac:dyDescent="0.3">
      <c r="A172" s="29" t="s">
        <v>830</v>
      </c>
      <c r="B172" s="29" t="s">
        <v>832</v>
      </c>
      <c r="C172" s="122">
        <v>422020</v>
      </c>
      <c r="D172" s="122"/>
      <c r="E172" s="122">
        <v>422020</v>
      </c>
      <c r="F172" s="30" t="s">
        <v>675</v>
      </c>
    </row>
    <row r="173" spans="1:6" s="5" customFormat="1" ht="24.95" customHeight="1" x14ac:dyDescent="0.3">
      <c r="A173" s="29" t="s">
        <v>833</v>
      </c>
      <c r="B173" s="29" t="s">
        <v>626</v>
      </c>
      <c r="C173" s="122">
        <v>4532200</v>
      </c>
      <c r="D173" s="122"/>
      <c r="E173" s="122">
        <v>4532200</v>
      </c>
      <c r="F173" s="30" t="s">
        <v>675</v>
      </c>
    </row>
    <row r="174" spans="1:6" s="5" customFormat="1" ht="24.95" customHeight="1" x14ac:dyDescent="0.3">
      <c r="A174" s="29" t="s">
        <v>834</v>
      </c>
      <c r="B174" s="29" t="s">
        <v>835</v>
      </c>
      <c r="C174" s="122">
        <v>417000</v>
      </c>
      <c r="D174" s="122"/>
      <c r="E174" s="122">
        <v>417000</v>
      </c>
      <c r="F174" s="30" t="s">
        <v>675</v>
      </c>
    </row>
    <row r="175" spans="1:6" s="5" customFormat="1" ht="24.95" customHeight="1" x14ac:dyDescent="0.3">
      <c r="A175" s="29" t="s">
        <v>807</v>
      </c>
      <c r="B175" s="29" t="s">
        <v>836</v>
      </c>
      <c r="C175" s="122">
        <v>743930</v>
      </c>
      <c r="D175" s="122"/>
      <c r="E175" s="122">
        <v>743930</v>
      </c>
      <c r="F175" s="30" t="s">
        <v>675</v>
      </c>
    </row>
    <row r="176" spans="1:6" s="5" customFormat="1" ht="24.95" customHeight="1" x14ac:dyDescent="0.3">
      <c r="A176" s="29" t="s">
        <v>807</v>
      </c>
      <c r="B176" s="29" t="s">
        <v>837</v>
      </c>
      <c r="C176" s="122">
        <v>58700</v>
      </c>
      <c r="D176" s="122"/>
      <c r="E176" s="122">
        <v>58700</v>
      </c>
      <c r="F176" s="30" t="s">
        <v>675</v>
      </c>
    </row>
    <row r="177" spans="1:6" s="5" customFormat="1" ht="24.95" customHeight="1" x14ac:dyDescent="0.3">
      <c r="A177" s="29" t="s">
        <v>838</v>
      </c>
      <c r="B177" s="29" t="s">
        <v>839</v>
      </c>
      <c r="C177" s="122">
        <v>1990000</v>
      </c>
      <c r="D177" s="122"/>
      <c r="E177" s="122">
        <v>1990000</v>
      </c>
      <c r="F177" s="30" t="s">
        <v>675</v>
      </c>
    </row>
    <row r="178" spans="1:6" s="5" customFormat="1" ht="24.95" customHeight="1" x14ac:dyDescent="0.3">
      <c r="A178" s="29" t="s">
        <v>840</v>
      </c>
      <c r="B178" s="29" t="s">
        <v>839</v>
      </c>
      <c r="C178" s="122">
        <v>4300000</v>
      </c>
      <c r="D178" s="122"/>
      <c r="E178" s="122">
        <v>4300000</v>
      </c>
      <c r="F178" s="30" t="s">
        <v>675</v>
      </c>
    </row>
    <row r="179" spans="1:6" s="5" customFormat="1" ht="24.95" customHeight="1" x14ac:dyDescent="0.3">
      <c r="A179" s="29" t="s">
        <v>841</v>
      </c>
      <c r="B179" s="29" t="s">
        <v>839</v>
      </c>
      <c r="C179" s="122">
        <v>24606520</v>
      </c>
      <c r="D179" s="122"/>
      <c r="E179" s="122">
        <v>24606520</v>
      </c>
      <c r="F179" s="30" t="s">
        <v>675</v>
      </c>
    </row>
    <row r="180" spans="1:6" s="5" customFormat="1" ht="24.95" customHeight="1" x14ac:dyDescent="0.3">
      <c r="A180" s="29" t="s">
        <v>842</v>
      </c>
      <c r="B180" s="29" t="s">
        <v>836</v>
      </c>
      <c r="C180" s="122">
        <v>22600000</v>
      </c>
      <c r="D180" s="122"/>
      <c r="E180" s="122">
        <v>22600000</v>
      </c>
      <c r="F180" s="30" t="s">
        <v>675</v>
      </c>
    </row>
    <row r="181" spans="1:6" s="5" customFormat="1" ht="24.95" customHeight="1" x14ac:dyDescent="0.3">
      <c r="A181" s="29" t="s">
        <v>843</v>
      </c>
      <c r="B181" s="29" t="s">
        <v>839</v>
      </c>
      <c r="C181" s="122">
        <v>310400</v>
      </c>
      <c r="D181" s="122"/>
      <c r="E181" s="122">
        <v>310400</v>
      </c>
      <c r="F181" s="30" t="s">
        <v>675</v>
      </c>
    </row>
    <row r="182" spans="1:6" s="5" customFormat="1" ht="24.95" customHeight="1" x14ac:dyDescent="0.3">
      <c r="A182" s="29" t="s">
        <v>699</v>
      </c>
      <c r="B182" s="29" t="s">
        <v>844</v>
      </c>
      <c r="C182" s="122">
        <v>5200000</v>
      </c>
      <c r="D182" s="122"/>
      <c r="E182" s="122">
        <v>5200000</v>
      </c>
      <c r="F182" s="30" t="s">
        <v>675</v>
      </c>
    </row>
    <row r="183" spans="1:6" s="5" customFormat="1" ht="24.95" customHeight="1" x14ac:dyDescent="0.3">
      <c r="A183" s="29" t="s">
        <v>845</v>
      </c>
      <c r="B183" s="29" t="s">
        <v>716</v>
      </c>
      <c r="C183" s="122">
        <v>9048999</v>
      </c>
      <c r="D183" s="122"/>
      <c r="E183" s="122">
        <v>9048999</v>
      </c>
      <c r="F183" s="30" t="s">
        <v>675</v>
      </c>
    </row>
    <row r="184" spans="1:6" s="5" customFormat="1" ht="24.95" customHeight="1" x14ac:dyDescent="0.3">
      <c r="A184" s="29" t="s">
        <v>846</v>
      </c>
      <c r="B184" s="29" t="s">
        <v>847</v>
      </c>
      <c r="C184" s="122">
        <v>91100</v>
      </c>
      <c r="D184" s="122"/>
      <c r="E184" s="122">
        <v>91100</v>
      </c>
      <c r="F184" s="30" t="s">
        <v>675</v>
      </c>
    </row>
    <row r="185" spans="1:6" s="5" customFormat="1" ht="24.95" customHeight="1" x14ac:dyDescent="0.3">
      <c r="A185" s="29" t="s">
        <v>846</v>
      </c>
      <c r="B185" s="29" t="s">
        <v>847</v>
      </c>
      <c r="C185" s="122">
        <v>247400</v>
      </c>
      <c r="D185" s="122"/>
      <c r="E185" s="122">
        <v>247400</v>
      </c>
      <c r="F185" s="30" t="s">
        <v>675</v>
      </c>
    </row>
    <row r="186" spans="1:6" s="5" customFormat="1" ht="24.95" customHeight="1" x14ac:dyDescent="0.3">
      <c r="A186" s="29" t="s">
        <v>846</v>
      </c>
      <c r="B186" s="29" t="s">
        <v>848</v>
      </c>
      <c r="C186" s="122">
        <v>2110000</v>
      </c>
      <c r="D186" s="122"/>
      <c r="E186" s="122">
        <v>2110000</v>
      </c>
      <c r="F186" s="30" t="s">
        <v>675</v>
      </c>
    </row>
    <row r="187" spans="1:6" s="5" customFormat="1" ht="24.95" customHeight="1" x14ac:dyDescent="0.3">
      <c r="A187" s="29" t="s">
        <v>679</v>
      </c>
      <c r="B187" s="29" t="s">
        <v>849</v>
      </c>
      <c r="C187" s="122">
        <v>173890</v>
      </c>
      <c r="D187" s="122"/>
      <c r="E187" s="122">
        <v>173890</v>
      </c>
      <c r="F187" s="30" t="s">
        <v>675</v>
      </c>
    </row>
    <row r="188" spans="1:6" s="5" customFormat="1" ht="24.95" customHeight="1" x14ac:dyDescent="0.3">
      <c r="A188" s="29" t="s">
        <v>850</v>
      </c>
      <c r="B188" s="29" t="s">
        <v>851</v>
      </c>
      <c r="C188" s="122">
        <v>2199800</v>
      </c>
      <c r="D188" s="122"/>
      <c r="E188" s="122">
        <v>2199800</v>
      </c>
      <c r="F188" s="30" t="s">
        <v>675</v>
      </c>
    </row>
    <row r="189" spans="1:6" s="5" customFormat="1" ht="24.95" customHeight="1" x14ac:dyDescent="0.3">
      <c r="A189" s="29" t="s">
        <v>852</v>
      </c>
      <c r="B189" s="29" t="s">
        <v>853</v>
      </c>
      <c r="C189" s="122">
        <v>10000000</v>
      </c>
      <c r="D189" s="122"/>
      <c r="E189" s="122">
        <v>10000000</v>
      </c>
      <c r="F189" s="30" t="s">
        <v>675</v>
      </c>
    </row>
    <row r="190" spans="1:6" s="5" customFormat="1" ht="24.95" customHeight="1" x14ac:dyDescent="0.3">
      <c r="A190" s="29" t="s">
        <v>679</v>
      </c>
      <c r="B190" s="29" t="s">
        <v>854</v>
      </c>
      <c r="C190" s="122">
        <v>52000</v>
      </c>
      <c r="D190" s="122"/>
      <c r="E190" s="122">
        <v>52000</v>
      </c>
      <c r="F190" s="30" t="s">
        <v>675</v>
      </c>
    </row>
    <row r="191" spans="1:6" s="5" customFormat="1" ht="24.95" customHeight="1" x14ac:dyDescent="0.3">
      <c r="A191" s="29" t="s">
        <v>679</v>
      </c>
      <c r="B191" s="29" t="s">
        <v>855</v>
      </c>
      <c r="C191" s="122">
        <v>92268</v>
      </c>
      <c r="D191" s="122"/>
      <c r="E191" s="122">
        <v>92268</v>
      </c>
      <c r="F191" s="30" t="s">
        <v>675</v>
      </c>
    </row>
    <row r="192" spans="1:6" s="5" customFormat="1" ht="24.95" customHeight="1" x14ac:dyDescent="0.3">
      <c r="A192" s="29" t="s">
        <v>679</v>
      </c>
      <c r="B192" s="29" t="s">
        <v>856</v>
      </c>
      <c r="C192" s="122">
        <v>191500</v>
      </c>
      <c r="D192" s="122"/>
      <c r="E192" s="122">
        <v>191500</v>
      </c>
      <c r="F192" s="30" t="s">
        <v>675</v>
      </c>
    </row>
    <row r="193" spans="1:6" s="5" customFormat="1" ht="24.95" customHeight="1" x14ac:dyDescent="0.3">
      <c r="A193" s="29" t="s">
        <v>679</v>
      </c>
      <c r="B193" s="29" t="s">
        <v>856</v>
      </c>
      <c r="C193" s="122">
        <v>160900</v>
      </c>
      <c r="D193" s="122"/>
      <c r="E193" s="122">
        <v>160900</v>
      </c>
      <c r="F193" s="30" t="s">
        <v>675</v>
      </c>
    </row>
    <row r="194" spans="1:6" s="5" customFormat="1" ht="24.95" customHeight="1" x14ac:dyDescent="0.3">
      <c r="A194" s="29" t="s">
        <v>679</v>
      </c>
      <c r="B194" s="29" t="s">
        <v>857</v>
      </c>
      <c r="C194" s="122">
        <v>91640</v>
      </c>
      <c r="D194" s="122"/>
      <c r="E194" s="122">
        <v>91640</v>
      </c>
      <c r="F194" s="30" t="s">
        <v>675</v>
      </c>
    </row>
    <row r="195" spans="1:6" s="5" customFormat="1" ht="24.95" customHeight="1" x14ac:dyDescent="0.3">
      <c r="A195" s="29" t="s">
        <v>858</v>
      </c>
      <c r="B195" s="29" t="s">
        <v>859</v>
      </c>
      <c r="C195" s="122">
        <v>1061680</v>
      </c>
      <c r="D195" s="122"/>
      <c r="E195" s="122">
        <v>1061680</v>
      </c>
      <c r="F195" s="30" t="s">
        <v>675</v>
      </c>
    </row>
    <row r="196" spans="1:6" s="5" customFormat="1" ht="24.95" customHeight="1" x14ac:dyDescent="0.3">
      <c r="A196" s="29" t="s">
        <v>858</v>
      </c>
      <c r="B196" s="29" t="s">
        <v>860</v>
      </c>
      <c r="C196" s="122">
        <v>45000</v>
      </c>
      <c r="D196" s="122"/>
      <c r="E196" s="122">
        <v>45000</v>
      </c>
      <c r="F196" s="30" t="s">
        <v>675</v>
      </c>
    </row>
    <row r="197" spans="1:6" s="5" customFormat="1" ht="24.95" customHeight="1" x14ac:dyDescent="0.3">
      <c r="A197" s="29" t="s">
        <v>679</v>
      </c>
      <c r="B197" s="29" t="s">
        <v>860</v>
      </c>
      <c r="C197" s="122">
        <v>275350</v>
      </c>
      <c r="D197" s="122"/>
      <c r="E197" s="122">
        <v>275350</v>
      </c>
      <c r="F197" s="30" t="s">
        <v>675</v>
      </c>
    </row>
    <row r="198" spans="1:6" s="5" customFormat="1" ht="24.95" customHeight="1" x14ac:dyDescent="0.3">
      <c r="A198" s="29" t="s">
        <v>858</v>
      </c>
      <c r="B198" s="29" t="s">
        <v>861</v>
      </c>
      <c r="C198" s="122">
        <v>15500</v>
      </c>
      <c r="D198" s="122"/>
      <c r="E198" s="122">
        <v>15500</v>
      </c>
      <c r="F198" s="30" t="s">
        <v>675</v>
      </c>
    </row>
    <row r="199" spans="1:6" s="5" customFormat="1" ht="24.95" customHeight="1" x14ac:dyDescent="0.3">
      <c r="A199" s="29" t="s">
        <v>679</v>
      </c>
      <c r="B199" s="29" t="s">
        <v>861</v>
      </c>
      <c r="C199" s="122">
        <v>70200</v>
      </c>
      <c r="D199" s="122"/>
      <c r="E199" s="122">
        <v>70200</v>
      </c>
      <c r="F199" s="30" t="s">
        <v>675</v>
      </c>
    </row>
    <row r="200" spans="1:6" s="5" customFormat="1" ht="24.95" customHeight="1" x14ac:dyDescent="0.3">
      <c r="A200" s="29" t="s">
        <v>679</v>
      </c>
      <c r="B200" s="29" t="s">
        <v>862</v>
      </c>
      <c r="C200" s="122">
        <v>100700</v>
      </c>
      <c r="D200" s="122"/>
      <c r="E200" s="122">
        <v>100700</v>
      </c>
      <c r="F200" s="30" t="s">
        <v>675</v>
      </c>
    </row>
    <row r="201" spans="1:6" s="5" customFormat="1" ht="24.95" customHeight="1" x14ac:dyDescent="0.3">
      <c r="A201" s="29" t="s">
        <v>679</v>
      </c>
      <c r="B201" s="29" t="s">
        <v>862</v>
      </c>
      <c r="C201" s="122">
        <v>299050</v>
      </c>
      <c r="D201" s="122"/>
      <c r="E201" s="122">
        <v>299050</v>
      </c>
      <c r="F201" s="30" t="s">
        <v>675</v>
      </c>
    </row>
    <row r="202" spans="1:6" s="5" customFormat="1" ht="24.95" customHeight="1" x14ac:dyDescent="0.3">
      <c r="A202" s="29" t="s">
        <v>679</v>
      </c>
      <c r="B202" s="29" t="s">
        <v>862</v>
      </c>
      <c r="C202" s="122">
        <v>51777</v>
      </c>
      <c r="D202" s="122"/>
      <c r="E202" s="122">
        <v>51777</v>
      </c>
      <c r="F202" s="30" t="s">
        <v>675</v>
      </c>
    </row>
    <row r="203" spans="1:6" s="5" customFormat="1" ht="24.95" customHeight="1" x14ac:dyDescent="0.3">
      <c r="A203" s="29" t="s">
        <v>863</v>
      </c>
      <c r="B203" s="29" t="s">
        <v>864</v>
      </c>
      <c r="C203" s="122">
        <v>2452250</v>
      </c>
      <c r="D203" s="122"/>
      <c r="E203" s="122">
        <v>2452250</v>
      </c>
      <c r="F203" s="30" t="s">
        <v>675</v>
      </c>
    </row>
    <row r="204" spans="1:6" s="5" customFormat="1" ht="24.95" customHeight="1" x14ac:dyDescent="0.3">
      <c r="A204" s="29" t="s">
        <v>865</v>
      </c>
      <c r="B204" s="29" t="s">
        <v>866</v>
      </c>
      <c r="C204" s="122">
        <v>1733200</v>
      </c>
      <c r="D204" s="122"/>
      <c r="E204" s="122">
        <v>1733200</v>
      </c>
      <c r="F204" s="30" t="s">
        <v>675</v>
      </c>
    </row>
    <row r="205" spans="1:6" s="5" customFormat="1" ht="24.95" customHeight="1" x14ac:dyDescent="0.3">
      <c r="A205" s="29" t="s">
        <v>867</v>
      </c>
      <c r="B205" s="29" t="s">
        <v>868</v>
      </c>
      <c r="C205" s="122">
        <v>1222400</v>
      </c>
      <c r="D205" s="122"/>
      <c r="E205" s="122">
        <v>1222400</v>
      </c>
      <c r="F205" s="30" t="s">
        <v>675</v>
      </c>
    </row>
    <row r="206" spans="1:6" s="5" customFormat="1" ht="24.95" customHeight="1" x14ac:dyDescent="0.3">
      <c r="A206" s="29" t="s">
        <v>867</v>
      </c>
      <c r="B206" s="29" t="s">
        <v>868</v>
      </c>
      <c r="C206" s="122">
        <v>27121</v>
      </c>
      <c r="D206" s="122"/>
      <c r="E206" s="122">
        <v>27121</v>
      </c>
      <c r="F206" s="30" t="s">
        <v>675</v>
      </c>
    </row>
    <row r="207" spans="1:6" s="5" customFormat="1" ht="24.95" customHeight="1" x14ac:dyDescent="0.3">
      <c r="A207" s="29" t="s">
        <v>869</v>
      </c>
      <c r="B207" s="29" t="s">
        <v>870</v>
      </c>
      <c r="C207" s="122">
        <v>2162400</v>
      </c>
      <c r="D207" s="122"/>
      <c r="E207" s="122">
        <v>2162400</v>
      </c>
      <c r="F207" s="30" t="s">
        <v>675</v>
      </c>
    </row>
    <row r="208" spans="1:6" s="5" customFormat="1" ht="24.95" customHeight="1" x14ac:dyDescent="0.3">
      <c r="A208" s="29" t="s">
        <v>871</v>
      </c>
      <c r="B208" s="29" t="s">
        <v>872</v>
      </c>
      <c r="C208" s="122">
        <v>70200</v>
      </c>
      <c r="D208" s="122"/>
      <c r="E208" s="122">
        <v>70200</v>
      </c>
      <c r="F208" s="30" t="s">
        <v>675</v>
      </c>
    </row>
    <row r="209" spans="1:6" s="5" customFormat="1" ht="24.95" customHeight="1" x14ac:dyDescent="0.3">
      <c r="A209" s="29" t="s">
        <v>873</v>
      </c>
      <c r="B209" s="29" t="s">
        <v>872</v>
      </c>
      <c r="C209" s="122">
        <v>275350</v>
      </c>
      <c r="D209" s="122"/>
      <c r="E209" s="122">
        <v>275350</v>
      </c>
      <c r="F209" s="30" t="s">
        <v>675</v>
      </c>
    </row>
    <row r="210" spans="1:6" s="5" customFormat="1" ht="24.95" customHeight="1" x14ac:dyDescent="0.3">
      <c r="A210" s="29" t="s">
        <v>874</v>
      </c>
      <c r="B210" s="29" t="s">
        <v>872</v>
      </c>
      <c r="C210" s="122">
        <v>451527</v>
      </c>
      <c r="D210" s="122"/>
      <c r="E210" s="122">
        <v>451527</v>
      </c>
      <c r="F210" s="30" t="s">
        <v>675</v>
      </c>
    </row>
    <row r="211" spans="1:6" s="5" customFormat="1" ht="24.95" customHeight="1" x14ac:dyDescent="0.3">
      <c r="A211" s="29" t="s">
        <v>875</v>
      </c>
      <c r="B211" s="29" t="s">
        <v>876</v>
      </c>
      <c r="C211" s="122">
        <v>272940</v>
      </c>
      <c r="D211" s="122"/>
      <c r="E211" s="122">
        <v>272940</v>
      </c>
      <c r="F211" s="30" t="s">
        <v>675</v>
      </c>
    </row>
    <row r="212" spans="1:6" s="5" customFormat="1" ht="24.95" customHeight="1" x14ac:dyDescent="0.3">
      <c r="A212" s="29" t="s">
        <v>877</v>
      </c>
      <c r="B212" s="29" t="s">
        <v>876</v>
      </c>
      <c r="C212" s="122">
        <v>1137808.0000000005</v>
      </c>
      <c r="D212" s="122"/>
      <c r="E212" s="122">
        <v>1137808.0000000005</v>
      </c>
      <c r="F212" s="30" t="s">
        <v>675</v>
      </c>
    </row>
    <row r="213" spans="1:6" s="5" customFormat="1" ht="24.95" customHeight="1" x14ac:dyDescent="0.3">
      <c r="A213" s="29" t="s">
        <v>878</v>
      </c>
      <c r="B213" s="29" t="s">
        <v>876</v>
      </c>
      <c r="C213" s="122">
        <v>680284</v>
      </c>
      <c r="D213" s="122"/>
      <c r="E213" s="122">
        <v>680284</v>
      </c>
      <c r="F213" s="30" t="s">
        <v>675</v>
      </c>
    </row>
    <row r="214" spans="1:6" s="5" customFormat="1" ht="24.95" customHeight="1" x14ac:dyDescent="0.3">
      <c r="A214" s="29" t="s">
        <v>879</v>
      </c>
      <c r="B214" s="29" t="s">
        <v>880</v>
      </c>
      <c r="C214" s="122">
        <v>1235120</v>
      </c>
      <c r="D214" s="122"/>
      <c r="E214" s="122">
        <v>1235120</v>
      </c>
      <c r="F214" s="30" t="s">
        <v>675</v>
      </c>
    </row>
    <row r="215" spans="1:6" s="5" customFormat="1" ht="24.95" customHeight="1" x14ac:dyDescent="0.3">
      <c r="A215" s="29" t="s">
        <v>881</v>
      </c>
      <c r="B215" s="29" t="s">
        <v>880</v>
      </c>
      <c r="C215" s="122">
        <v>369000</v>
      </c>
      <c r="D215" s="122"/>
      <c r="E215" s="122">
        <v>369000</v>
      </c>
      <c r="F215" s="30" t="s">
        <v>675</v>
      </c>
    </row>
    <row r="216" spans="1:6" s="5" customFormat="1" ht="24.95" customHeight="1" x14ac:dyDescent="0.3">
      <c r="A216" s="29" t="s">
        <v>882</v>
      </c>
      <c r="B216" s="29" t="s">
        <v>883</v>
      </c>
      <c r="C216" s="122">
        <v>12700</v>
      </c>
      <c r="D216" s="122"/>
      <c r="E216" s="122">
        <v>12700</v>
      </c>
      <c r="F216" s="30" t="s">
        <v>675</v>
      </c>
    </row>
    <row r="217" spans="1:6" s="5" customFormat="1" ht="24.95" customHeight="1" x14ac:dyDescent="0.3">
      <c r="A217" s="29" t="s">
        <v>884</v>
      </c>
      <c r="B217" s="29" t="s">
        <v>885</v>
      </c>
      <c r="C217" s="122">
        <v>27500</v>
      </c>
      <c r="D217" s="122"/>
      <c r="E217" s="122">
        <v>27500</v>
      </c>
      <c r="F217" s="30" t="s">
        <v>675</v>
      </c>
    </row>
    <row r="218" spans="1:6" s="5" customFormat="1" ht="24.95" customHeight="1" x14ac:dyDescent="0.3">
      <c r="A218" s="29" t="s">
        <v>886</v>
      </c>
      <c r="B218" s="29" t="s">
        <v>887</v>
      </c>
      <c r="C218" s="122">
        <v>805281</v>
      </c>
      <c r="D218" s="122"/>
      <c r="E218" s="122">
        <v>805281</v>
      </c>
      <c r="F218" s="30" t="s">
        <v>675</v>
      </c>
    </row>
    <row r="219" spans="1:6" s="5" customFormat="1" ht="24.95" customHeight="1" x14ac:dyDescent="0.3">
      <c r="A219" s="29" t="s">
        <v>888</v>
      </c>
      <c r="B219" s="29" t="s">
        <v>889</v>
      </c>
      <c r="C219" s="122">
        <v>5819520</v>
      </c>
      <c r="D219" s="122"/>
      <c r="E219" s="122">
        <v>5819520</v>
      </c>
      <c r="F219" s="30" t="s">
        <v>675</v>
      </c>
    </row>
    <row r="220" spans="1:6" s="5" customFormat="1" ht="24.95" customHeight="1" x14ac:dyDescent="0.3">
      <c r="A220" s="29" t="s">
        <v>890</v>
      </c>
      <c r="B220" s="29" t="s">
        <v>891</v>
      </c>
      <c r="C220" s="122">
        <v>1279680</v>
      </c>
      <c r="D220" s="122"/>
      <c r="E220" s="122">
        <v>1279680</v>
      </c>
      <c r="F220" s="30" t="s">
        <v>675</v>
      </c>
    </row>
    <row r="221" spans="1:6" s="5" customFormat="1" ht="24.95" customHeight="1" x14ac:dyDescent="0.3">
      <c r="A221" s="29" t="s">
        <v>892</v>
      </c>
      <c r="B221" s="29" t="s">
        <v>893</v>
      </c>
      <c r="C221" s="122">
        <v>692774</v>
      </c>
      <c r="D221" s="122"/>
      <c r="E221" s="122">
        <v>692774</v>
      </c>
      <c r="F221" s="30" t="s">
        <v>675</v>
      </c>
    </row>
    <row r="222" spans="1:6" s="5" customFormat="1" ht="24.95" customHeight="1" x14ac:dyDescent="0.3">
      <c r="A222" s="29" t="s">
        <v>894</v>
      </c>
      <c r="B222" s="29" t="s">
        <v>893</v>
      </c>
      <c r="C222" s="122">
        <v>574000</v>
      </c>
      <c r="D222" s="122"/>
      <c r="E222" s="122">
        <v>574000</v>
      </c>
      <c r="F222" s="30" t="s">
        <v>675</v>
      </c>
    </row>
    <row r="223" spans="1:6" s="5" customFormat="1" ht="24.95" customHeight="1" x14ac:dyDescent="0.3">
      <c r="A223" s="29" t="s">
        <v>895</v>
      </c>
      <c r="B223" s="29" t="s">
        <v>896</v>
      </c>
      <c r="C223" s="122">
        <v>70950</v>
      </c>
      <c r="D223" s="122"/>
      <c r="E223" s="122">
        <v>70950</v>
      </c>
      <c r="F223" s="30" t="s">
        <v>675</v>
      </c>
    </row>
    <row r="224" spans="1:6" s="5" customFormat="1" ht="24.95" customHeight="1" x14ac:dyDescent="0.3">
      <c r="A224" s="29" t="s">
        <v>897</v>
      </c>
      <c r="B224" s="29" t="s">
        <v>896</v>
      </c>
      <c r="C224" s="122">
        <v>28600</v>
      </c>
      <c r="D224" s="122"/>
      <c r="E224" s="122">
        <v>28600</v>
      </c>
      <c r="F224" s="30" t="s">
        <v>675</v>
      </c>
    </row>
    <row r="225" spans="1:6" s="5" customFormat="1" ht="24.95" customHeight="1" x14ac:dyDescent="0.3">
      <c r="A225" s="29" t="s">
        <v>898</v>
      </c>
      <c r="B225" s="29" t="s">
        <v>899</v>
      </c>
      <c r="C225" s="122">
        <v>700800</v>
      </c>
      <c r="D225" s="122"/>
      <c r="E225" s="122">
        <v>700800</v>
      </c>
      <c r="F225" s="30" t="s">
        <v>675</v>
      </c>
    </row>
    <row r="226" spans="1:6" s="5" customFormat="1" ht="24.95" customHeight="1" x14ac:dyDescent="0.3">
      <c r="A226" s="29" t="s">
        <v>900</v>
      </c>
      <c r="B226" s="29" t="s">
        <v>901</v>
      </c>
      <c r="C226" s="122">
        <v>4458400</v>
      </c>
      <c r="D226" s="122"/>
      <c r="E226" s="122">
        <v>4458400</v>
      </c>
      <c r="F226" s="30" t="s">
        <v>675</v>
      </c>
    </row>
    <row r="227" spans="1:6" s="5" customFormat="1" ht="24.95" customHeight="1" x14ac:dyDescent="0.3">
      <c r="A227" s="29" t="s">
        <v>902</v>
      </c>
      <c r="B227" s="29" t="s">
        <v>901</v>
      </c>
      <c r="C227" s="122">
        <v>24559010</v>
      </c>
      <c r="D227" s="122"/>
      <c r="E227" s="122">
        <v>24559010</v>
      </c>
      <c r="F227" s="30" t="s">
        <v>675</v>
      </c>
    </row>
    <row r="228" spans="1:6" s="5" customFormat="1" ht="24.95" customHeight="1" x14ac:dyDescent="0.3">
      <c r="A228" s="29" t="s">
        <v>903</v>
      </c>
      <c r="B228" s="29" t="s">
        <v>904</v>
      </c>
      <c r="C228" s="122">
        <v>418300</v>
      </c>
      <c r="D228" s="122"/>
      <c r="E228" s="122">
        <v>418300</v>
      </c>
      <c r="F228" s="30" t="s">
        <v>675</v>
      </c>
    </row>
    <row r="229" spans="1:6" s="5" customFormat="1" ht="24.95" customHeight="1" x14ac:dyDescent="0.3">
      <c r="A229" s="29" t="s">
        <v>905</v>
      </c>
      <c r="B229" s="29" t="s">
        <v>906</v>
      </c>
      <c r="C229" s="122">
        <v>590000</v>
      </c>
      <c r="D229" s="122"/>
      <c r="E229" s="122">
        <v>590000</v>
      </c>
      <c r="F229" s="30" t="s">
        <v>675</v>
      </c>
    </row>
    <row r="230" spans="1:6" s="5" customFormat="1" ht="24.95" customHeight="1" x14ac:dyDescent="0.3">
      <c r="A230" s="29" t="s">
        <v>905</v>
      </c>
      <c r="B230" s="29" t="s">
        <v>907</v>
      </c>
      <c r="C230" s="122">
        <v>35000</v>
      </c>
      <c r="D230" s="122"/>
      <c r="E230" s="122">
        <v>35000</v>
      </c>
      <c r="F230" s="30" t="s">
        <v>675</v>
      </c>
    </row>
    <row r="231" spans="1:6" s="5" customFormat="1" ht="24.95" customHeight="1" x14ac:dyDescent="0.3">
      <c r="A231" s="29" t="s">
        <v>905</v>
      </c>
      <c r="B231" s="29" t="s">
        <v>908</v>
      </c>
      <c r="C231" s="122">
        <v>35000</v>
      </c>
      <c r="D231" s="122"/>
      <c r="E231" s="122">
        <v>35000</v>
      </c>
      <c r="F231" s="30" t="s">
        <v>675</v>
      </c>
    </row>
    <row r="232" spans="1:6" s="5" customFormat="1" ht="24.95" customHeight="1" x14ac:dyDescent="0.3">
      <c r="A232" s="29" t="s">
        <v>905</v>
      </c>
      <c r="B232" s="29" t="s">
        <v>909</v>
      </c>
      <c r="C232" s="122">
        <v>40000</v>
      </c>
      <c r="D232" s="122"/>
      <c r="E232" s="122">
        <v>40000</v>
      </c>
      <c r="F232" s="30" t="s">
        <v>675</v>
      </c>
    </row>
    <row r="233" spans="1:6" s="5" customFormat="1" ht="24.95" customHeight="1" x14ac:dyDescent="0.3">
      <c r="A233" s="106" t="s">
        <v>910</v>
      </c>
      <c r="B233" s="106">
        <v>42089</v>
      </c>
      <c r="C233" s="122">
        <v>2537250</v>
      </c>
      <c r="D233" s="122"/>
      <c r="E233" s="122">
        <f t="shared" ref="E233:E296" si="0">C233+D233</f>
        <v>2537250</v>
      </c>
      <c r="F233" s="30" t="s">
        <v>911</v>
      </c>
    </row>
    <row r="234" spans="1:6" s="5" customFormat="1" ht="24.95" customHeight="1" x14ac:dyDescent="0.3">
      <c r="A234" s="106" t="s">
        <v>912</v>
      </c>
      <c r="B234" s="106">
        <v>42094</v>
      </c>
      <c r="C234" s="122">
        <v>1932210</v>
      </c>
      <c r="D234" s="122"/>
      <c r="E234" s="122">
        <f t="shared" si="0"/>
        <v>1932210</v>
      </c>
      <c r="F234" s="30" t="s">
        <v>911</v>
      </c>
    </row>
    <row r="235" spans="1:6" s="5" customFormat="1" ht="24.95" customHeight="1" x14ac:dyDescent="0.3">
      <c r="A235" s="106" t="s">
        <v>913</v>
      </c>
      <c r="B235" s="106">
        <v>42101</v>
      </c>
      <c r="C235" s="122">
        <v>126740</v>
      </c>
      <c r="D235" s="122"/>
      <c r="E235" s="122">
        <f t="shared" si="0"/>
        <v>126740</v>
      </c>
      <c r="F235" s="30" t="s">
        <v>911</v>
      </c>
    </row>
    <row r="236" spans="1:6" s="5" customFormat="1" ht="24.95" customHeight="1" x14ac:dyDescent="0.3">
      <c r="A236" s="106" t="s">
        <v>914</v>
      </c>
      <c r="B236" s="106">
        <v>42101</v>
      </c>
      <c r="C236" s="122">
        <v>171000</v>
      </c>
      <c r="D236" s="122"/>
      <c r="E236" s="122">
        <f t="shared" si="0"/>
        <v>171000</v>
      </c>
      <c r="F236" s="30" t="s">
        <v>911</v>
      </c>
    </row>
    <row r="237" spans="1:6" s="5" customFormat="1" ht="24.95" customHeight="1" x14ac:dyDescent="0.3">
      <c r="A237" s="106" t="s">
        <v>914</v>
      </c>
      <c r="B237" s="106">
        <v>42101</v>
      </c>
      <c r="C237" s="122">
        <v>322100</v>
      </c>
      <c r="D237" s="122"/>
      <c r="E237" s="122">
        <f t="shared" si="0"/>
        <v>322100</v>
      </c>
      <c r="F237" s="30" t="s">
        <v>911</v>
      </c>
    </row>
    <row r="238" spans="1:6" s="5" customFormat="1" ht="24.95" customHeight="1" x14ac:dyDescent="0.3">
      <c r="A238" s="106" t="s">
        <v>914</v>
      </c>
      <c r="B238" s="106">
        <v>42101</v>
      </c>
      <c r="C238" s="122">
        <v>905400</v>
      </c>
      <c r="D238" s="122"/>
      <c r="E238" s="122">
        <f t="shared" si="0"/>
        <v>905400</v>
      </c>
      <c r="F238" s="30" t="s">
        <v>911</v>
      </c>
    </row>
    <row r="239" spans="1:6" s="5" customFormat="1" ht="24.95" customHeight="1" x14ac:dyDescent="0.3">
      <c r="A239" s="106" t="s">
        <v>915</v>
      </c>
      <c r="B239" s="106">
        <v>42138</v>
      </c>
      <c r="C239" s="122">
        <v>181100</v>
      </c>
      <c r="D239" s="122"/>
      <c r="E239" s="122">
        <f t="shared" si="0"/>
        <v>181100</v>
      </c>
      <c r="F239" s="30" t="s">
        <v>911</v>
      </c>
    </row>
    <row r="240" spans="1:6" s="5" customFormat="1" ht="24.95" customHeight="1" x14ac:dyDescent="0.3">
      <c r="A240" s="106" t="s">
        <v>915</v>
      </c>
      <c r="B240" s="106">
        <v>42138</v>
      </c>
      <c r="C240" s="122">
        <v>34900</v>
      </c>
      <c r="D240" s="122"/>
      <c r="E240" s="122">
        <f t="shared" si="0"/>
        <v>34900</v>
      </c>
      <c r="F240" s="30" t="s">
        <v>911</v>
      </c>
    </row>
    <row r="241" spans="1:6" s="5" customFormat="1" ht="24.95" customHeight="1" x14ac:dyDescent="0.3">
      <c r="A241" s="106" t="s">
        <v>915</v>
      </c>
      <c r="B241" s="106">
        <v>42138</v>
      </c>
      <c r="C241" s="122">
        <v>151900</v>
      </c>
      <c r="D241" s="122"/>
      <c r="E241" s="122">
        <f t="shared" si="0"/>
        <v>151900</v>
      </c>
      <c r="F241" s="30" t="s">
        <v>911</v>
      </c>
    </row>
    <row r="242" spans="1:6" s="5" customFormat="1" ht="24.95" customHeight="1" x14ac:dyDescent="0.3">
      <c r="A242" s="106" t="s">
        <v>916</v>
      </c>
      <c r="B242" s="106">
        <v>42138</v>
      </c>
      <c r="C242" s="122">
        <v>277200</v>
      </c>
      <c r="D242" s="122"/>
      <c r="E242" s="122">
        <f t="shared" si="0"/>
        <v>277200</v>
      </c>
      <c r="F242" s="30" t="s">
        <v>911</v>
      </c>
    </row>
    <row r="243" spans="1:6" s="5" customFormat="1" ht="24.95" customHeight="1" x14ac:dyDescent="0.3">
      <c r="A243" s="106" t="s">
        <v>916</v>
      </c>
      <c r="B243" s="106">
        <v>42138</v>
      </c>
      <c r="C243" s="122">
        <v>231100</v>
      </c>
      <c r="D243" s="122"/>
      <c r="E243" s="122">
        <f t="shared" si="0"/>
        <v>231100</v>
      </c>
      <c r="F243" s="30" t="s">
        <v>911</v>
      </c>
    </row>
    <row r="244" spans="1:6" s="5" customFormat="1" ht="24.95" customHeight="1" x14ac:dyDescent="0.3">
      <c r="A244" s="106" t="s">
        <v>916</v>
      </c>
      <c r="B244" s="106">
        <v>42138</v>
      </c>
      <c r="C244" s="122">
        <v>80000</v>
      </c>
      <c r="D244" s="122"/>
      <c r="E244" s="122">
        <f t="shared" si="0"/>
        <v>80000</v>
      </c>
      <c r="F244" s="30" t="s">
        <v>911</v>
      </c>
    </row>
    <row r="245" spans="1:6" s="5" customFormat="1" ht="24.95" customHeight="1" x14ac:dyDescent="0.3">
      <c r="A245" s="106" t="s">
        <v>916</v>
      </c>
      <c r="B245" s="106">
        <v>42138</v>
      </c>
      <c r="C245" s="122">
        <v>31667</v>
      </c>
      <c r="D245" s="122"/>
      <c r="E245" s="122">
        <f t="shared" si="0"/>
        <v>31667</v>
      </c>
      <c r="F245" s="30" t="s">
        <v>911</v>
      </c>
    </row>
    <row r="246" spans="1:6" s="5" customFormat="1" ht="24.95" customHeight="1" x14ac:dyDescent="0.3">
      <c r="A246" s="106" t="s">
        <v>917</v>
      </c>
      <c r="B246" s="106">
        <v>42138</v>
      </c>
      <c r="C246" s="122">
        <v>2283100</v>
      </c>
      <c r="D246" s="122"/>
      <c r="E246" s="122">
        <f t="shared" si="0"/>
        <v>2283100</v>
      </c>
      <c r="F246" s="30" t="s">
        <v>911</v>
      </c>
    </row>
    <row r="247" spans="1:6" s="5" customFormat="1" ht="24.95" customHeight="1" x14ac:dyDescent="0.3">
      <c r="A247" s="106" t="s">
        <v>918</v>
      </c>
      <c r="B247" s="106">
        <v>42164</v>
      </c>
      <c r="C247" s="122">
        <v>271550</v>
      </c>
      <c r="D247" s="122"/>
      <c r="E247" s="122">
        <f t="shared" si="0"/>
        <v>271550</v>
      </c>
      <c r="F247" s="30" t="s">
        <v>911</v>
      </c>
    </row>
    <row r="248" spans="1:6" s="5" customFormat="1" ht="24.95" customHeight="1" x14ac:dyDescent="0.3">
      <c r="A248" s="106" t="s">
        <v>918</v>
      </c>
      <c r="B248" s="106">
        <v>42164</v>
      </c>
      <c r="C248" s="122">
        <v>239700</v>
      </c>
      <c r="D248" s="122"/>
      <c r="E248" s="122">
        <f t="shared" si="0"/>
        <v>239700</v>
      </c>
      <c r="F248" s="30" t="s">
        <v>911</v>
      </c>
    </row>
    <row r="249" spans="1:6" s="5" customFormat="1" ht="24.95" customHeight="1" x14ac:dyDescent="0.3">
      <c r="A249" s="106" t="s">
        <v>918</v>
      </c>
      <c r="B249" s="106">
        <v>42164</v>
      </c>
      <c r="C249" s="122">
        <v>65000</v>
      </c>
      <c r="D249" s="122"/>
      <c r="E249" s="122">
        <f t="shared" si="0"/>
        <v>65000</v>
      </c>
      <c r="F249" s="30" t="s">
        <v>911</v>
      </c>
    </row>
    <row r="250" spans="1:6" s="5" customFormat="1" ht="24.95" customHeight="1" x14ac:dyDescent="0.3">
      <c r="A250" s="106" t="s">
        <v>918</v>
      </c>
      <c r="B250" s="106">
        <v>42164</v>
      </c>
      <c r="C250" s="122">
        <v>93439</v>
      </c>
      <c r="D250" s="122"/>
      <c r="E250" s="122">
        <f t="shared" si="0"/>
        <v>93439</v>
      </c>
      <c r="F250" s="30" t="s">
        <v>911</v>
      </c>
    </row>
    <row r="251" spans="1:6" s="5" customFormat="1" ht="24.95" customHeight="1" x14ac:dyDescent="0.3">
      <c r="A251" s="106" t="s">
        <v>919</v>
      </c>
      <c r="B251" s="106">
        <v>42164</v>
      </c>
      <c r="C251" s="122">
        <v>276000</v>
      </c>
      <c r="D251" s="122"/>
      <c r="E251" s="122">
        <f t="shared" si="0"/>
        <v>276000</v>
      </c>
      <c r="F251" s="30" t="s">
        <v>911</v>
      </c>
    </row>
    <row r="252" spans="1:6" s="5" customFormat="1" ht="24.95" customHeight="1" x14ac:dyDescent="0.3">
      <c r="A252" s="106" t="s">
        <v>920</v>
      </c>
      <c r="B252" s="106">
        <v>42180</v>
      </c>
      <c r="C252" s="122">
        <v>2545240</v>
      </c>
      <c r="D252" s="122"/>
      <c r="E252" s="122">
        <f t="shared" si="0"/>
        <v>2545240</v>
      </c>
      <c r="F252" s="30" t="s">
        <v>911</v>
      </c>
    </row>
    <row r="253" spans="1:6" s="5" customFormat="1" ht="24.95" customHeight="1" x14ac:dyDescent="0.3">
      <c r="A253" s="106" t="s">
        <v>921</v>
      </c>
      <c r="B253" s="106">
        <v>42192</v>
      </c>
      <c r="C253" s="122">
        <v>2090990</v>
      </c>
      <c r="D253" s="122"/>
      <c r="E253" s="122">
        <f t="shared" si="0"/>
        <v>2090990</v>
      </c>
      <c r="F253" s="30" t="s">
        <v>911</v>
      </c>
    </row>
    <row r="254" spans="1:6" s="5" customFormat="1" ht="24.95" customHeight="1" x14ac:dyDescent="0.3">
      <c r="A254" s="106" t="s">
        <v>922</v>
      </c>
      <c r="B254" s="106">
        <v>42195</v>
      </c>
      <c r="C254" s="122">
        <v>265700</v>
      </c>
      <c r="D254" s="122"/>
      <c r="E254" s="122">
        <f t="shared" si="0"/>
        <v>265700</v>
      </c>
      <c r="F254" s="30" t="s">
        <v>911</v>
      </c>
    </row>
    <row r="255" spans="1:6" s="5" customFormat="1" ht="24.95" customHeight="1" x14ac:dyDescent="0.3">
      <c r="A255" s="106" t="s">
        <v>922</v>
      </c>
      <c r="B255" s="106">
        <v>42195</v>
      </c>
      <c r="C255" s="122">
        <v>113400</v>
      </c>
      <c r="D255" s="122"/>
      <c r="E255" s="122">
        <f t="shared" si="0"/>
        <v>113400</v>
      </c>
      <c r="F255" s="30" t="s">
        <v>911</v>
      </c>
    </row>
    <row r="256" spans="1:6" s="5" customFormat="1" ht="24.95" customHeight="1" x14ac:dyDescent="0.3">
      <c r="A256" s="106" t="s">
        <v>922</v>
      </c>
      <c r="B256" s="106">
        <v>42195</v>
      </c>
      <c r="C256" s="122">
        <v>11700</v>
      </c>
      <c r="D256" s="122"/>
      <c r="E256" s="122">
        <f t="shared" si="0"/>
        <v>11700</v>
      </c>
      <c r="F256" s="30" t="s">
        <v>911</v>
      </c>
    </row>
    <row r="257" spans="1:6" s="5" customFormat="1" ht="24.95" customHeight="1" x14ac:dyDescent="0.3">
      <c r="A257" s="106" t="s">
        <v>922</v>
      </c>
      <c r="B257" s="106">
        <v>42195</v>
      </c>
      <c r="C257" s="122">
        <v>37575</v>
      </c>
      <c r="D257" s="122"/>
      <c r="E257" s="122">
        <f t="shared" si="0"/>
        <v>37575</v>
      </c>
      <c r="F257" s="30" t="s">
        <v>911</v>
      </c>
    </row>
    <row r="258" spans="1:6" s="5" customFormat="1" ht="24.95" customHeight="1" x14ac:dyDescent="0.3">
      <c r="A258" s="106" t="s">
        <v>922</v>
      </c>
      <c r="B258" s="106">
        <v>42195</v>
      </c>
      <c r="C258" s="122">
        <v>33587</v>
      </c>
      <c r="D258" s="122"/>
      <c r="E258" s="122">
        <f t="shared" si="0"/>
        <v>33587</v>
      </c>
      <c r="F258" s="30" t="s">
        <v>911</v>
      </c>
    </row>
    <row r="259" spans="1:6" s="5" customFormat="1" ht="24.95" customHeight="1" x14ac:dyDescent="0.3">
      <c r="A259" s="106" t="s">
        <v>923</v>
      </c>
      <c r="B259" s="106">
        <v>42201</v>
      </c>
      <c r="C259" s="122">
        <v>55600</v>
      </c>
      <c r="D259" s="122"/>
      <c r="E259" s="122">
        <f t="shared" si="0"/>
        <v>55600</v>
      </c>
      <c r="F259" s="30" t="s">
        <v>911</v>
      </c>
    </row>
    <row r="260" spans="1:6" s="5" customFormat="1" ht="24.95" customHeight="1" x14ac:dyDescent="0.3">
      <c r="A260" s="106" t="s">
        <v>923</v>
      </c>
      <c r="B260" s="106">
        <v>42201</v>
      </c>
      <c r="C260" s="122">
        <v>250300</v>
      </c>
      <c r="D260" s="122"/>
      <c r="E260" s="122">
        <f t="shared" si="0"/>
        <v>250300</v>
      </c>
      <c r="F260" s="30" t="s">
        <v>911</v>
      </c>
    </row>
    <row r="261" spans="1:6" s="5" customFormat="1" ht="24.95" customHeight="1" x14ac:dyDescent="0.3">
      <c r="A261" s="106" t="s">
        <v>923</v>
      </c>
      <c r="B261" s="106">
        <v>42201</v>
      </c>
      <c r="C261" s="122">
        <v>129100</v>
      </c>
      <c r="D261" s="122"/>
      <c r="E261" s="122">
        <f t="shared" si="0"/>
        <v>129100</v>
      </c>
      <c r="F261" s="30" t="s">
        <v>911</v>
      </c>
    </row>
    <row r="262" spans="1:6" s="5" customFormat="1" ht="24.95" customHeight="1" x14ac:dyDescent="0.3">
      <c r="A262" s="106" t="s">
        <v>923</v>
      </c>
      <c r="B262" s="106">
        <v>42201</v>
      </c>
      <c r="C262" s="122">
        <v>153500</v>
      </c>
      <c r="D262" s="122"/>
      <c r="E262" s="122">
        <f t="shared" si="0"/>
        <v>153500</v>
      </c>
      <c r="F262" s="30" t="s">
        <v>911</v>
      </c>
    </row>
    <row r="263" spans="1:6" s="5" customFormat="1" ht="24.95" customHeight="1" x14ac:dyDescent="0.3">
      <c r="A263" s="106" t="s">
        <v>923</v>
      </c>
      <c r="B263" s="106">
        <v>42201</v>
      </c>
      <c r="C263" s="122">
        <v>50928</v>
      </c>
      <c r="D263" s="122"/>
      <c r="E263" s="122">
        <f t="shared" si="0"/>
        <v>50928</v>
      </c>
      <c r="F263" s="30" t="s">
        <v>911</v>
      </c>
    </row>
    <row r="264" spans="1:6" s="5" customFormat="1" ht="24.95" customHeight="1" x14ac:dyDescent="0.3">
      <c r="A264" s="106" t="s">
        <v>923</v>
      </c>
      <c r="B264" s="106">
        <v>42201</v>
      </c>
      <c r="C264" s="122">
        <v>39720</v>
      </c>
      <c r="D264" s="122"/>
      <c r="E264" s="122">
        <f t="shared" si="0"/>
        <v>39720</v>
      </c>
      <c r="F264" s="30" t="s">
        <v>911</v>
      </c>
    </row>
    <row r="265" spans="1:6" s="5" customFormat="1" ht="24.95" customHeight="1" x14ac:dyDescent="0.3">
      <c r="A265" s="106" t="s">
        <v>923</v>
      </c>
      <c r="B265" s="106">
        <v>42201</v>
      </c>
      <c r="C265" s="122">
        <v>78861</v>
      </c>
      <c r="D265" s="122"/>
      <c r="E265" s="122">
        <f t="shared" si="0"/>
        <v>78861</v>
      </c>
      <c r="F265" s="30" t="s">
        <v>911</v>
      </c>
    </row>
    <row r="266" spans="1:6" s="5" customFormat="1" ht="24.95" customHeight="1" x14ac:dyDescent="0.3">
      <c r="A266" s="106" t="s">
        <v>923</v>
      </c>
      <c r="B266" s="106">
        <v>42201</v>
      </c>
      <c r="C266" s="122">
        <v>160907</v>
      </c>
      <c r="D266" s="122"/>
      <c r="E266" s="122">
        <f t="shared" si="0"/>
        <v>160907</v>
      </c>
      <c r="F266" s="30" t="s">
        <v>911</v>
      </c>
    </row>
    <row r="267" spans="1:6" s="5" customFormat="1" ht="24.95" customHeight="1" x14ac:dyDescent="0.3">
      <c r="A267" s="106" t="s">
        <v>924</v>
      </c>
      <c r="B267" s="106">
        <v>42220</v>
      </c>
      <c r="C267" s="122">
        <v>2499000</v>
      </c>
      <c r="D267" s="122"/>
      <c r="E267" s="122">
        <f t="shared" si="0"/>
        <v>2499000</v>
      </c>
      <c r="F267" s="30" t="s">
        <v>911</v>
      </c>
    </row>
    <row r="268" spans="1:6" s="5" customFormat="1" ht="24.95" customHeight="1" x14ac:dyDescent="0.3">
      <c r="A268" s="106" t="s">
        <v>925</v>
      </c>
      <c r="B268" s="106">
        <v>42227</v>
      </c>
      <c r="C268" s="122">
        <v>137900</v>
      </c>
      <c r="D268" s="122"/>
      <c r="E268" s="122">
        <f t="shared" si="0"/>
        <v>137900</v>
      </c>
      <c r="F268" s="30" t="s">
        <v>911</v>
      </c>
    </row>
    <row r="269" spans="1:6" s="5" customFormat="1" ht="24.95" customHeight="1" x14ac:dyDescent="0.3">
      <c r="A269" s="106" t="s">
        <v>925</v>
      </c>
      <c r="B269" s="106">
        <v>42227</v>
      </c>
      <c r="C269" s="122">
        <v>264300</v>
      </c>
      <c r="D269" s="122"/>
      <c r="E269" s="122">
        <f t="shared" si="0"/>
        <v>264300</v>
      </c>
      <c r="F269" s="30" t="s">
        <v>911</v>
      </c>
    </row>
    <row r="270" spans="1:6" s="5" customFormat="1" ht="24.95" customHeight="1" x14ac:dyDescent="0.3">
      <c r="A270" s="106" t="s">
        <v>925</v>
      </c>
      <c r="B270" s="106">
        <v>42227</v>
      </c>
      <c r="C270" s="122">
        <v>10500</v>
      </c>
      <c r="D270" s="122"/>
      <c r="E270" s="122">
        <f t="shared" si="0"/>
        <v>10500</v>
      </c>
      <c r="F270" s="30" t="s">
        <v>911</v>
      </c>
    </row>
    <row r="271" spans="1:6" s="5" customFormat="1" ht="24.95" customHeight="1" x14ac:dyDescent="0.3">
      <c r="A271" s="106" t="s">
        <v>925</v>
      </c>
      <c r="B271" s="106">
        <v>42227</v>
      </c>
      <c r="C271" s="122">
        <v>46431</v>
      </c>
      <c r="D271" s="122"/>
      <c r="E271" s="122">
        <f t="shared" si="0"/>
        <v>46431</v>
      </c>
      <c r="F271" s="30" t="s">
        <v>911</v>
      </c>
    </row>
    <row r="272" spans="1:6" s="5" customFormat="1" ht="24.95" customHeight="1" x14ac:dyDescent="0.3">
      <c r="A272" s="106" t="s">
        <v>925</v>
      </c>
      <c r="B272" s="106">
        <v>42227</v>
      </c>
      <c r="C272" s="122">
        <v>62400</v>
      </c>
      <c r="D272" s="122"/>
      <c r="E272" s="122">
        <f t="shared" si="0"/>
        <v>62400</v>
      </c>
      <c r="F272" s="30" t="s">
        <v>911</v>
      </c>
    </row>
    <row r="273" spans="1:6" s="5" customFormat="1" ht="24.95" customHeight="1" x14ac:dyDescent="0.3">
      <c r="A273" s="106" t="s">
        <v>925</v>
      </c>
      <c r="B273" s="106">
        <v>42227</v>
      </c>
      <c r="C273" s="122">
        <v>28777</v>
      </c>
      <c r="D273" s="122"/>
      <c r="E273" s="122">
        <f t="shared" si="0"/>
        <v>28777</v>
      </c>
      <c r="F273" s="30" t="s">
        <v>911</v>
      </c>
    </row>
    <row r="274" spans="1:6" s="5" customFormat="1" ht="24.95" customHeight="1" x14ac:dyDescent="0.3">
      <c r="A274" s="106" t="s">
        <v>926</v>
      </c>
      <c r="B274" s="106">
        <v>42227</v>
      </c>
      <c r="C274" s="122">
        <v>295400</v>
      </c>
      <c r="D274" s="122"/>
      <c r="E274" s="122">
        <f t="shared" si="0"/>
        <v>295400</v>
      </c>
      <c r="F274" s="30" t="s">
        <v>911</v>
      </c>
    </row>
    <row r="275" spans="1:6" s="5" customFormat="1" ht="24.95" customHeight="1" x14ac:dyDescent="0.3">
      <c r="A275" s="106" t="s">
        <v>926</v>
      </c>
      <c r="B275" s="106">
        <v>42227</v>
      </c>
      <c r="C275" s="122">
        <v>299500</v>
      </c>
      <c r="D275" s="122"/>
      <c r="E275" s="122">
        <f t="shared" si="0"/>
        <v>299500</v>
      </c>
      <c r="F275" s="30" t="s">
        <v>911</v>
      </c>
    </row>
    <row r="276" spans="1:6" s="5" customFormat="1" ht="24.95" customHeight="1" x14ac:dyDescent="0.3">
      <c r="A276" s="106" t="s">
        <v>926</v>
      </c>
      <c r="B276" s="106">
        <v>42227</v>
      </c>
      <c r="C276" s="122">
        <v>22000</v>
      </c>
      <c r="D276" s="122"/>
      <c r="E276" s="122">
        <f t="shared" si="0"/>
        <v>22000</v>
      </c>
      <c r="F276" s="30" t="s">
        <v>911</v>
      </c>
    </row>
    <row r="277" spans="1:6" s="5" customFormat="1" ht="24.95" customHeight="1" x14ac:dyDescent="0.3">
      <c r="A277" s="106" t="s">
        <v>926</v>
      </c>
      <c r="B277" s="106">
        <v>42227</v>
      </c>
      <c r="C277" s="122">
        <v>29610</v>
      </c>
      <c r="D277" s="122"/>
      <c r="E277" s="122">
        <f t="shared" si="0"/>
        <v>29610</v>
      </c>
      <c r="F277" s="30" t="s">
        <v>911</v>
      </c>
    </row>
    <row r="278" spans="1:6" s="5" customFormat="1" ht="24.95" customHeight="1" x14ac:dyDescent="0.3">
      <c r="A278" s="106" t="s">
        <v>927</v>
      </c>
      <c r="B278" s="106">
        <v>42229</v>
      </c>
      <c r="C278" s="122">
        <v>20100</v>
      </c>
      <c r="D278" s="122"/>
      <c r="E278" s="122">
        <f t="shared" si="0"/>
        <v>20100</v>
      </c>
      <c r="F278" s="30" t="s">
        <v>911</v>
      </c>
    </row>
    <row r="279" spans="1:6" s="5" customFormat="1" ht="24.95" customHeight="1" x14ac:dyDescent="0.3">
      <c r="A279" s="106" t="s">
        <v>928</v>
      </c>
      <c r="B279" s="106">
        <v>42229</v>
      </c>
      <c r="C279" s="122">
        <v>1765350</v>
      </c>
      <c r="D279" s="122"/>
      <c r="E279" s="122">
        <f t="shared" si="0"/>
        <v>1765350</v>
      </c>
      <c r="F279" s="30" t="s">
        <v>911</v>
      </c>
    </row>
    <row r="280" spans="1:6" s="5" customFormat="1" ht="24.95" customHeight="1" x14ac:dyDescent="0.3">
      <c r="A280" s="106" t="s">
        <v>929</v>
      </c>
      <c r="B280" s="106">
        <v>42257</v>
      </c>
      <c r="C280" s="122">
        <v>274600</v>
      </c>
      <c r="D280" s="122"/>
      <c r="E280" s="122">
        <f t="shared" si="0"/>
        <v>274600</v>
      </c>
      <c r="F280" s="30" t="s">
        <v>911</v>
      </c>
    </row>
    <row r="281" spans="1:6" s="5" customFormat="1" ht="24.95" customHeight="1" x14ac:dyDescent="0.3">
      <c r="A281" s="106" t="s">
        <v>929</v>
      </c>
      <c r="B281" s="106">
        <v>42257</v>
      </c>
      <c r="C281" s="122">
        <v>40300</v>
      </c>
      <c r="D281" s="122"/>
      <c r="E281" s="122">
        <f t="shared" si="0"/>
        <v>40300</v>
      </c>
      <c r="F281" s="30" t="s">
        <v>911</v>
      </c>
    </row>
    <row r="282" spans="1:6" s="5" customFormat="1" ht="24.95" customHeight="1" x14ac:dyDescent="0.3">
      <c r="A282" s="106" t="s">
        <v>929</v>
      </c>
      <c r="B282" s="106">
        <v>42257</v>
      </c>
      <c r="C282" s="122">
        <v>24479</v>
      </c>
      <c r="D282" s="122"/>
      <c r="E282" s="122">
        <f t="shared" si="0"/>
        <v>24479</v>
      </c>
      <c r="F282" s="30" t="s">
        <v>911</v>
      </c>
    </row>
    <row r="283" spans="1:6" s="5" customFormat="1" ht="24.95" customHeight="1" x14ac:dyDescent="0.3">
      <c r="A283" s="106" t="s">
        <v>929</v>
      </c>
      <c r="B283" s="106">
        <v>42257</v>
      </c>
      <c r="C283" s="122">
        <v>34595</v>
      </c>
      <c r="D283" s="122"/>
      <c r="E283" s="122">
        <f t="shared" si="0"/>
        <v>34595</v>
      </c>
      <c r="F283" s="30" t="s">
        <v>911</v>
      </c>
    </row>
    <row r="284" spans="1:6" s="5" customFormat="1" ht="24.95" customHeight="1" x14ac:dyDescent="0.3">
      <c r="A284" s="106" t="s">
        <v>930</v>
      </c>
      <c r="B284" s="106">
        <v>42257</v>
      </c>
      <c r="C284" s="122">
        <v>88800</v>
      </c>
      <c r="D284" s="122"/>
      <c r="E284" s="122">
        <f t="shared" si="0"/>
        <v>88800</v>
      </c>
      <c r="F284" s="30" t="s">
        <v>911</v>
      </c>
    </row>
    <row r="285" spans="1:6" s="5" customFormat="1" ht="24.95" customHeight="1" x14ac:dyDescent="0.3">
      <c r="A285" s="106" t="s">
        <v>930</v>
      </c>
      <c r="B285" s="106">
        <v>42257</v>
      </c>
      <c r="C285" s="122">
        <v>84300</v>
      </c>
      <c r="D285" s="122"/>
      <c r="E285" s="122">
        <f t="shared" si="0"/>
        <v>84300</v>
      </c>
      <c r="F285" s="30" t="s">
        <v>911</v>
      </c>
    </row>
    <row r="286" spans="1:6" s="5" customFormat="1" ht="24.95" customHeight="1" x14ac:dyDescent="0.3">
      <c r="A286" s="106" t="s">
        <v>930</v>
      </c>
      <c r="B286" s="106">
        <v>42257</v>
      </c>
      <c r="C286" s="122">
        <v>124377</v>
      </c>
      <c r="D286" s="122"/>
      <c r="E286" s="122">
        <f t="shared" si="0"/>
        <v>124377</v>
      </c>
      <c r="F286" s="30" t="s">
        <v>911</v>
      </c>
    </row>
    <row r="287" spans="1:6" s="5" customFormat="1" ht="24.95" customHeight="1" x14ac:dyDescent="0.3">
      <c r="A287" s="106" t="s">
        <v>930</v>
      </c>
      <c r="B287" s="106">
        <v>42257</v>
      </c>
      <c r="C287" s="122">
        <v>67089</v>
      </c>
      <c r="D287" s="122"/>
      <c r="E287" s="122">
        <f t="shared" si="0"/>
        <v>67089</v>
      </c>
      <c r="F287" s="30" t="s">
        <v>911</v>
      </c>
    </row>
    <row r="288" spans="1:6" s="5" customFormat="1" ht="24.95" customHeight="1" x14ac:dyDescent="0.3">
      <c r="A288" s="106" t="s">
        <v>931</v>
      </c>
      <c r="B288" s="106">
        <v>42271</v>
      </c>
      <c r="C288" s="122">
        <v>2498910</v>
      </c>
      <c r="D288" s="122"/>
      <c r="E288" s="122">
        <f t="shared" si="0"/>
        <v>2498910</v>
      </c>
      <c r="F288" s="30" t="s">
        <v>911</v>
      </c>
    </row>
    <row r="289" spans="1:13" ht="24.95" customHeight="1" x14ac:dyDescent="0.3">
      <c r="A289" s="106" t="s">
        <v>932</v>
      </c>
      <c r="B289" s="106">
        <v>42271</v>
      </c>
      <c r="C289" s="122">
        <v>212400</v>
      </c>
      <c r="D289" s="122"/>
      <c r="E289" s="122">
        <f t="shared" si="0"/>
        <v>212400</v>
      </c>
      <c r="F289" s="30" t="s">
        <v>911</v>
      </c>
      <c r="G289" s="5"/>
      <c r="H289" s="5"/>
      <c r="I289" s="5"/>
      <c r="J289" s="5"/>
      <c r="K289" s="5"/>
      <c r="L289" s="5"/>
      <c r="M289" s="5"/>
    </row>
    <row r="290" spans="1:13" ht="24.95" customHeight="1" x14ac:dyDescent="0.3">
      <c r="A290" s="106" t="s">
        <v>932</v>
      </c>
      <c r="B290" s="106">
        <v>42271</v>
      </c>
      <c r="C290" s="122">
        <v>37100</v>
      </c>
      <c r="D290" s="122"/>
      <c r="E290" s="122">
        <f t="shared" si="0"/>
        <v>37100</v>
      </c>
      <c r="F290" s="30" t="s">
        <v>911</v>
      </c>
      <c r="G290" s="5"/>
      <c r="H290" s="5"/>
      <c r="I290" s="5"/>
      <c r="J290" s="5"/>
      <c r="K290" s="5"/>
      <c r="L290" s="5"/>
      <c r="M290" s="5"/>
    </row>
    <row r="291" spans="1:13" ht="24.95" customHeight="1" x14ac:dyDescent="0.3">
      <c r="A291" s="106" t="s">
        <v>933</v>
      </c>
      <c r="B291" s="106">
        <v>42339</v>
      </c>
      <c r="C291" s="122">
        <v>1867870</v>
      </c>
      <c r="D291" s="122"/>
      <c r="E291" s="122">
        <f t="shared" si="0"/>
        <v>1867870</v>
      </c>
      <c r="F291" s="30" t="s">
        <v>911</v>
      </c>
      <c r="G291" s="5"/>
      <c r="H291" s="5"/>
      <c r="I291" s="5"/>
      <c r="J291" s="5"/>
      <c r="K291" s="5"/>
      <c r="L291" s="5"/>
      <c r="M291" s="5"/>
    </row>
    <row r="292" spans="1:13" ht="24.95" customHeight="1" x14ac:dyDescent="0.3">
      <c r="A292" s="106" t="s">
        <v>934</v>
      </c>
      <c r="B292" s="106">
        <v>42360</v>
      </c>
      <c r="C292" s="122">
        <v>4537790</v>
      </c>
      <c r="D292" s="122"/>
      <c r="E292" s="122">
        <f t="shared" si="0"/>
        <v>4537790</v>
      </c>
      <c r="F292" s="30" t="s">
        <v>911</v>
      </c>
      <c r="G292" s="5"/>
      <c r="H292" s="5"/>
      <c r="I292" s="5"/>
      <c r="J292" s="5"/>
      <c r="K292" s="5"/>
      <c r="L292" s="5"/>
      <c r="M292" s="5"/>
    </row>
    <row r="293" spans="1:13" ht="24.95" customHeight="1" x14ac:dyDescent="0.3">
      <c r="A293" s="106" t="s">
        <v>935</v>
      </c>
      <c r="B293" s="106">
        <v>42362</v>
      </c>
      <c r="C293" s="122">
        <v>27733600</v>
      </c>
      <c r="D293" s="122"/>
      <c r="E293" s="122">
        <f t="shared" si="0"/>
        <v>27733600</v>
      </c>
      <c r="F293" s="30" t="s">
        <v>911</v>
      </c>
      <c r="G293" s="5"/>
      <c r="H293" s="5"/>
      <c r="I293" s="5"/>
      <c r="J293" s="5"/>
      <c r="K293" s="5"/>
      <c r="L293" s="5"/>
      <c r="M293" s="5"/>
    </row>
    <row r="294" spans="1:13" ht="24.95" customHeight="1" x14ac:dyDescent="0.3">
      <c r="A294" s="106" t="s">
        <v>936</v>
      </c>
      <c r="B294" s="106">
        <v>42353</v>
      </c>
      <c r="C294" s="122">
        <v>1079701</v>
      </c>
      <c r="D294" s="122"/>
      <c r="E294" s="122">
        <f t="shared" si="0"/>
        <v>1079701</v>
      </c>
      <c r="F294" s="30" t="s">
        <v>911</v>
      </c>
      <c r="G294" s="5"/>
      <c r="H294" s="5"/>
      <c r="I294" s="5"/>
      <c r="J294" s="5"/>
      <c r="K294" s="5"/>
      <c r="L294" s="5"/>
      <c r="M294" s="5"/>
    </row>
    <row r="295" spans="1:13" ht="24.95" customHeight="1" x14ac:dyDescent="0.3">
      <c r="A295" s="106" t="s">
        <v>937</v>
      </c>
      <c r="B295" s="106">
        <v>42362</v>
      </c>
      <c r="C295" s="122">
        <v>2252250</v>
      </c>
      <c r="D295" s="122"/>
      <c r="E295" s="122">
        <f t="shared" si="0"/>
        <v>2252250</v>
      </c>
      <c r="F295" s="30" t="s">
        <v>911</v>
      </c>
      <c r="G295" s="5"/>
      <c r="H295" s="5"/>
      <c r="I295" s="5"/>
      <c r="J295" s="5"/>
      <c r="K295" s="5"/>
      <c r="L295" s="5"/>
      <c r="M295" s="5"/>
    </row>
    <row r="296" spans="1:13" ht="24.95" customHeight="1" x14ac:dyDescent="0.3">
      <c r="A296" s="106" t="s">
        <v>938</v>
      </c>
      <c r="B296" s="106">
        <v>42367</v>
      </c>
      <c r="C296" s="122">
        <v>21870</v>
      </c>
      <c r="D296" s="122"/>
      <c r="E296" s="122">
        <f t="shared" si="0"/>
        <v>21870</v>
      </c>
      <c r="F296" s="30" t="s">
        <v>911</v>
      </c>
      <c r="G296" s="5"/>
      <c r="H296" s="5"/>
      <c r="I296" s="5"/>
      <c r="J296" s="5"/>
      <c r="K296" s="5"/>
      <c r="L296" s="5"/>
      <c r="M296" s="5"/>
    </row>
    <row r="297" spans="1:13" ht="24.95" customHeight="1" x14ac:dyDescent="0.3">
      <c r="A297" s="106" t="s">
        <v>939</v>
      </c>
      <c r="B297" s="106">
        <v>42472</v>
      </c>
      <c r="C297" s="122"/>
      <c r="D297" s="122">
        <v>266400</v>
      </c>
      <c r="E297" s="122">
        <f t="shared" ref="E297:E345" si="1">C297+D297</f>
        <v>266400</v>
      </c>
      <c r="F297" s="30" t="s">
        <v>911</v>
      </c>
      <c r="G297" s="5"/>
      <c r="H297" s="5"/>
      <c r="I297" s="5"/>
      <c r="J297" s="5"/>
      <c r="K297" s="5"/>
      <c r="L297" s="5"/>
      <c r="M297" s="5"/>
    </row>
    <row r="298" spans="1:13" ht="24.95" customHeight="1" x14ac:dyDescent="0.3">
      <c r="A298" s="106" t="s">
        <v>939</v>
      </c>
      <c r="B298" s="106">
        <v>42472</v>
      </c>
      <c r="C298" s="122"/>
      <c r="D298" s="122">
        <v>43361</v>
      </c>
      <c r="E298" s="122">
        <f t="shared" si="1"/>
        <v>43361</v>
      </c>
      <c r="F298" s="30" t="s">
        <v>911</v>
      </c>
      <c r="G298" s="5"/>
      <c r="H298" s="5"/>
      <c r="I298" s="5"/>
      <c r="J298" s="5"/>
      <c r="K298" s="5"/>
      <c r="L298" s="5"/>
      <c r="M298" s="5"/>
    </row>
    <row r="299" spans="1:13" ht="24.95" customHeight="1" x14ac:dyDescent="0.3">
      <c r="A299" s="106" t="s">
        <v>939</v>
      </c>
      <c r="B299" s="106">
        <v>42472</v>
      </c>
      <c r="C299" s="122"/>
      <c r="D299" s="122">
        <v>66218</v>
      </c>
      <c r="E299" s="122">
        <f t="shared" si="1"/>
        <v>66218</v>
      </c>
      <c r="F299" s="30" t="s">
        <v>911</v>
      </c>
      <c r="G299" s="5"/>
      <c r="H299" s="5"/>
      <c r="I299" s="5"/>
      <c r="J299" s="5"/>
      <c r="K299" s="5"/>
      <c r="L299" s="5"/>
      <c r="M299" s="5"/>
    </row>
    <row r="300" spans="1:13" ht="24.95" customHeight="1" x14ac:dyDescent="0.3">
      <c r="A300" s="106" t="s">
        <v>939</v>
      </c>
      <c r="B300" s="106">
        <v>42472</v>
      </c>
      <c r="C300" s="122"/>
      <c r="D300" s="122">
        <v>88136</v>
      </c>
      <c r="E300" s="122">
        <f t="shared" si="1"/>
        <v>88136</v>
      </c>
      <c r="F300" s="30" t="s">
        <v>911</v>
      </c>
      <c r="G300" s="5"/>
      <c r="H300" s="5"/>
      <c r="I300" s="5"/>
      <c r="J300" s="5"/>
      <c r="K300" s="5"/>
      <c r="L300" s="5"/>
      <c r="M300" s="5"/>
    </row>
    <row r="301" spans="1:13" ht="24.95" customHeight="1" x14ac:dyDescent="0.3">
      <c r="A301" s="106" t="s">
        <v>939</v>
      </c>
      <c r="B301" s="106">
        <v>42472</v>
      </c>
      <c r="C301" s="122"/>
      <c r="D301" s="122">
        <v>48965</v>
      </c>
      <c r="E301" s="122">
        <f t="shared" si="1"/>
        <v>48965</v>
      </c>
      <c r="F301" s="30" t="s">
        <v>911</v>
      </c>
      <c r="G301" s="5"/>
      <c r="H301" s="5"/>
      <c r="I301" s="5"/>
      <c r="J301" s="5"/>
      <c r="K301" s="5"/>
      <c r="L301" s="5"/>
      <c r="M301" s="5"/>
    </row>
    <row r="302" spans="1:13" ht="24.95" customHeight="1" x14ac:dyDescent="0.3">
      <c r="A302" s="106" t="s">
        <v>939</v>
      </c>
      <c r="B302" s="106">
        <v>42472</v>
      </c>
      <c r="C302" s="122"/>
      <c r="D302" s="122">
        <v>51669</v>
      </c>
      <c r="E302" s="122">
        <f t="shared" si="1"/>
        <v>51669</v>
      </c>
      <c r="F302" s="30" t="s">
        <v>911</v>
      </c>
      <c r="G302" s="5"/>
      <c r="H302" s="5"/>
      <c r="I302" s="5"/>
      <c r="J302" s="5"/>
      <c r="K302" s="5"/>
      <c r="L302" s="5"/>
      <c r="M302" s="5"/>
    </row>
    <row r="303" spans="1:13" ht="24.95" customHeight="1" x14ac:dyDescent="0.3">
      <c r="A303" s="106" t="s">
        <v>939</v>
      </c>
      <c r="B303" s="106">
        <v>42472</v>
      </c>
      <c r="C303" s="122"/>
      <c r="D303" s="122">
        <v>30188</v>
      </c>
      <c r="E303" s="122">
        <f t="shared" si="1"/>
        <v>30188</v>
      </c>
      <c r="F303" s="30" t="s">
        <v>911</v>
      </c>
      <c r="G303" s="5"/>
      <c r="H303" s="5"/>
      <c r="I303" s="5"/>
      <c r="J303" s="5"/>
      <c r="K303" s="5"/>
      <c r="L303" s="5"/>
      <c r="M303" s="5"/>
    </row>
    <row r="304" spans="1:13" ht="24.95" customHeight="1" x14ac:dyDescent="0.3">
      <c r="A304" s="106" t="s">
        <v>939</v>
      </c>
      <c r="B304" s="106">
        <v>42472</v>
      </c>
      <c r="C304" s="122"/>
      <c r="D304" s="122">
        <v>36040</v>
      </c>
      <c r="E304" s="122">
        <f t="shared" si="1"/>
        <v>36040</v>
      </c>
      <c r="F304" s="30" t="s">
        <v>911</v>
      </c>
      <c r="G304" s="5"/>
      <c r="H304" s="5"/>
      <c r="I304" s="5"/>
      <c r="J304" s="5"/>
      <c r="K304" s="5"/>
      <c r="L304" s="5"/>
      <c r="M304" s="5"/>
    </row>
    <row r="305" spans="1:13" ht="24.95" customHeight="1" x14ac:dyDescent="0.3">
      <c r="A305" s="106" t="s">
        <v>940</v>
      </c>
      <c r="B305" s="106">
        <v>42488</v>
      </c>
      <c r="C305" s="122"/>
      <c r="D305" s="122">
        <v>2619740</v>
      </c>
      <c r="E305" s="122">
        <f t="shared" si="1"/>
        <v>2619740</v>
      </c>
      <c r="F305" s="30" t="s">
        <v>911</v>
      </c>
      <c r="G305" s="5"/>
      <c r="H305" s="5"/>
      <c r="I305" s="5"/>
      <c r="J305" s="5"/>
      <c r="K305" s="5"/>
      <c r="L305" s="5"/>
      <c r="M305" s="5"/>
    </row>
    <row r="306" spans="1:13" ht="24.95" customHeight="1" x14ac:dyDescent="0.3">
      <c r="A306" s="106" t="s">
        <v>941</v>
      </c>
      <c r="B306" s="106">
        <v>42493</v>
      </c>
      <c r="C306" s="122"/>
      <c r="D306" s="122">
        <v>1904850</v>
      </c>
      <c r="E306" s="122">
        <f t="shared" si="1"/>
        <v>1904850</v>
      </c>
      <c r="F306" s="30" t="s">
        <v>911</v>
      </c>
      <c r="G306" s="5"/>
      <c r="H306" s="5"/>
      <c r="I306" s="5"/>
      <c r="J306" s="5"/>
      <c r="K306" s="5"/>
      <c r="L306" s="5"/>
      <c r="M306" s="5"/>
    </row>
    <row r="307" spans="1:13" ht="24.95" customHeight="1" x14ac:dyDescent="0.3">
      <c r="A307" s="106" t="s">
        <v>942</v>
      </c>
      <c r="B307" s="106">
        <v>42493</v>
      </c>
      <c r="C307" s="122"/>
      <c r="D307" s="122">
        <v>1548700</v>
      </c>
      <c r="E307" s="122">
        <f t="shared" si="1"/>
        <v>1548700</v>
      </c>
      <c r="F307" s="30" t="s">
        <v>911</v>
      </c>
      <c r="G307" s="5"/>
      <c r="H307" s="5"/>
      <c r="I307" s="5"/>
      <c r="J307" s="5"/>
      <c r="K307" s="5"/>
      <c r="L307" s="5"/>
      <c r="M307" s="5"/>
    </row>
    <row r="308" spans="1:13" ht="24.95" customHeight="1" x14ac:dyDescent="0.3">
      <c r="A308" s="106" t="s">
        <v>943</v>
      </c>
      <c r="B308" s="106">
        <v>42493</v>
      </c>
      <c r="C308" s="122"/>
      <c r="D308" s="122">
        <v>370400</v>
      </c>
      <c r="E308" s="122">
        <f t="shared" si="1"/>
        <v>370400</v>
      </c>
      <c r="F308" s="30" t="s">
        <v>911</v>
      </c>
      <c r="G308" s="5"/>
      <c r="H308" s="5"/>
      <c r="I308" s="5"/>
      <c r="J308" s="5"/>
      <c r="K308" s="5"/>
      <c r="L308" s="5"/>
      <c r="M308" s="5"/>
    </row>
    <row r="309" spans="1:13" ht="24.95" customHeight="1" x14ac:dyDescent="0.3">
      <c r="A309" s="106" t="s">
        <v>943</v>
      </c>
      <c r="B309" s="106">
        <v>42493</v>
      </c>
      <c r="C309" s="122"/>
      <c r="D309" s="122">
        <v>45500</v>
      </c>
      <c r="E309" s="122">
        <f t="shared" si="1"/>
        <v>45500</v>
      </c>
      <c r="F309" s="30" t="s">
        <v>911</v>
      </c>
      <c r="G309" s="5"/>
      <c r="H309" s="5"/>
      <c r="I309" s="5"/>
      <c r="J309" s="5"/>
      <c r="K309" s="5"/>
      <c r="L309" s="5"/>
      <c r="M309" s="5"/>
    </row>
    <row r="310" spans="1:13" ht="24.95" customHeight="1" x14ac:dyDescent="0.3">
      <c r="A310" s="106" t="s">
        <v>943</v>
      </c>
      <c r="B310" s="106">
        <v>42493</v>
      </c>
      <c r="C310" s="122"/>
      <c r="D310" s="122">
        <v>276090</v>
      </c>
      <c r="E310" s="122">
        <f t="shared" si="1"/>
        <v>276090</v>
      </c>
      <c r="F310" s="30" t="s">
        <v>911</v>
      </c>
      <c r="G310" s="5"/>
      <c r="H310" s="5"/>
      <c r="I310" s="5"/>
      <c r="J310" s="5"/>
      <c r="K310" s="5"/>
      <c r="L310" s="5"/>
      <c r="M310" s="5"/>
    </row>
    <row r="311" spans="1:13" ht="24.95" customHeight="1" x14ac:dyDescent="0.3">
      <c r="A311" s="106" t="s">
        <v>943</v>
      </c>
      <c r="B311" s="106">
        <v>42493</v>
      </c>
      <c r="C311" s="122"/>
      <c r="D311" s="122">
        <v>47659</v>
      </c>
      <c r="E311" s="122">
        <f t="shared" si="1"/>
        <v>47659</v>
      </c>
      <c r="F311" s="30" t="s">
        <v>911</v>
      </c>
      <c r="G311" s="5"/>
      <c r="H311" s="5"/>
      <c r="I311" s="5"/>
      <c r="J311" s="5"/>
      <c r="K311" s="5"/>
      <c r="L311" s="5"/>
      <c r="M311" s="5"/>
    </row>
    <row r="312" spans="1:13" ht="24.95" customHeight="1" x14ac:dyDescent="0.3">
      <c r="A312" s="106" t="s">
        <v>944</v>
      </c>
      <c r="B312" s="106">
        <v>42528</v>
      </c>
      <c r="C312" s="122"/>
      <c r="D312" s="122">
        <v>372500</v>
      </c>
      <c r="E312" s="122">
        <f t="shared" si="1"/>
        <v>372500</v>
      </c>
      <c r="F312" s="30" t="s">
        <v>911</v>
      </c>
      <c r="G312" s="5"/>
      <c r="H312" s="5"/>
      <c r="I312" s="5"/>
      <c r="J312" s="5"/>
      <c r="K312" s="5"/>
      <c r="L312" s="5"/>
      <c r="M312" s="5"/>
    </row>
    <row r="313" spans="1:13" ht="24.95" customHeight="1" x14ac:dyDescent="0.3">
      <c r="A313" s="106" t="s">
        <v>944</v>
      </c>
      <c r="B313" s="106">
        <v>42528</v>
      </c>
      <c r="C313" s="122"/>
      <c r="D313" s="122">
        <v>29059</v>
      </c>
      <c r="E313" s="122">
        <f t="shared" si="1"/>
        <v>29059</v>
      </c>
      <c r="F313" s="30" t="s">
        <v>911</v>
      </c>
      <c r="G313" s="5"/>
      <c r="H313" s="5"/>
      <c r="I313" s="5"/>
      <c r="J313" s="5"/>
      <c r="K313" s="5"/>
      <c r="L313" s="5"/>
      <c r="M313" s="5"/>
    </row>
    <row r="314" spans="1:13" ht="24.95" customHeight="1" x14ac:dyDescent="0.3">
      <c r="A314" s="106" t="s">
        <v>945</v>
      </c>
      <c r="B314" s="106">
        <v>42528</v>
      </c>
      <c r="C314" s="122"/>
      <c r="D314" s="122">
        <v>50000</v>
      </c>
      <c r="E314" s="122">
        <f t="shared" si="1"/>
        <v>50000</v>
      </c>
      <c r="F314" s="30" t="s">
        <v>911</v>
      </c>
      <c r="G314" s="5"/>
      <c r="H314" s="5"/>
      <c r="I314" s="5"/>
      <c r="J314" s="5"/>
      <c r="K314" s="5"/>
      <c r="L314" s="5"/>
      <c r="M314" s="5"/>
    </row>
    <row r="315" spans="1:13" ht="24.95" customHeight="1" x14ac:dyDescent="0.3">
      <c r="A315" s="106" t="s">
        <v>946</v>
      </c>
      <c r="B315" s="106">
        <v>42549</v>
      </c>
      <c r="C315" s="122"/>
      <c r="D315" s="122">
        <v>236160</v>
      </c>
      <c r="E315" s="122">
        <f t="shared" si="1"/>
        <v>236160</v>
      </c>
      <c r="F315" s="30" t="s">
        <v>911</v>
      </c>
      <c r="G315" s="5"/>
      <c r="H315" s="5"/>
      <c r="I315" s="5"/>
      <c r="J315" s="5"/>
      <c r="K315" s="5"/>
      <c r="L315" s="5"/>
      <c r="M315" s="5"/>
    </row>
    <row r="316" spans="1:13" ht="24.95" customHeight="1" x14ac:dyDescent="0.3">
      <c r="A316" s="106" t="s">
        <v>946</v>
      </c>
      <c r="B316" s="106">
        <v>42549</v>
      </c>
      <c r="C316" s="122"/>
      <c r="D316" s="122">
        <v>670720</v>
      </c>
      <c r="E316" s="122">
        <f t="shared" si="1"/>
        <v>670720</v>
      </c>
      <c r="F316" s="30" t="s">
        <v>911</v>
      </c>
      <c r="G316" s="5"/>
      <c r="H316" s="5"/>
      <c r="I316" s="5"/>
      <c r="J316" s="5"/>
      <c r="K316" s="5"/>
      <c r="L316" s="5"/>
      <c r="M316" s="5"/>
    </row>
    <row r="317" spans="1:13" ht="24.95" customHeight="1" x14ac:dyDescent="0.3">
      <c r="A317" s="106" t="s">
        <v>946</v>
      </c>
      <c r="B317" s="106">
        <v>42549</v>
      </c>
      <c r="C317" s="122"/>
      <c r="D317" s="122">
        <v>191675</v>
      </c>
      <c r="E317" s="122">
        <f t="shared" si="1"/>
        <v>191675</v>
      </c>
      <c r="F317" s="30" t="s">
        <v>911</v>
      </c>
      <c r="G317" s="5"/>
      <c r="H317" s="5"/>
      <c r="I317" s="5"/>
      <c r="J317" s="5"/>
      <c r="K317" s="5"/>
      <c r="L317" s="5"/>
      <c r="M317" s="5"/>
    </row>
    <row r="318" spans="1:13" ht="24.95" customHeight="1" x14ac:dyDescent="0.3">
      <c r="A318" s="106" t="s">
        <v>947</v>
      </c>
      <c r="B318" s="106">
        <v>42551</v>
      </c>
      <c r="C318" s="122"/>
      <c r="D318" s="122">
        <v>124945</v>
      </c>
      <c r="E318" s="122">
        <f t="shared" si="1"/>
        <v>124945</v>
      </c>
      <c r="F318" s="30" t="s">
        <v>911</v>
      </c>
      <c r="G318" s="5"/>
      <c r="H318" s="5"/>
      <c r="I318" s="5"/>
      <c r="J318" s="5"/>
      <c r="K318" s="5"/>
      <c r="L318" s="5"/>
      <c r="M318" s="5"/>
    </row>
    <row r="319" spans="1:13" ht="24.95" customHeight="1" x14ac:dyDescent="0.3">
      <c r="A319" s="106" t="s">
        <v>942</v>
      </c>
      <c r="B319" s="106">
        <v>42556</v>
      </c>
      <c r="C319" s="122"/>
      <c r="D319" s="122">
        <v>2201920</v>
      </c>
      <c r="E319" s="122">
        <f t="shared" si="1"/>
        <v>2201920</v>
      </c>
      <c r="F319" s="30" t="s">
        <v>911</v>
      </c>
      <c r="G319" s="5"/>
      <c r="H319" s="5"/>
      <c r="I319" s="5"/>
      <c r="J319" s="5"/>
      <c r="K319" s="5"/>
      <c r="L319" s="5"/>
      <c r="M319" s="5"/>
    </row>
    <row r="320" spans="1:13" ht="24.95" customHeight="1" x14ac:dyDescent="0.3">
      <c r="A320" s="106" t="s">
        <v>948</v>
      </c>
      <c r="B320" s="106">
        <v>42556</v>
      </c>
      <c r="C320" s="122"/>
      <c r="D320" s="122">
        <v>631550</v>
      </c>
      <c r="E320" s="122">
        <f t="shared" si="1"/>
        <v>631550</v>
      </c>
      <c r="F320" s="30" t="s">
        <v>911</v>
      </c>
      <c r="G320" s="5"/>
      <c r="H320" s="5"/>
      <c r="I320" s="5"/>
      <c r="J320" s="5"/>
      <c r="K320" s="5"/>
      <c r="L320" s="5"/>
      <c r="M320" s="5"/>
    </row>
    <row r="321" spans="1:13" ht="24.95" customHeight="1" x14ac:dyDescent="0.3">
      <c r="A321" s="106" t="s">
        <v>949</v>
      </c>
      <c r="B321" s="106">
        <v>42563</v>
      </c>
      <c r="C321" s="122"/>
      <c r="D321" s="122">
        <v>2064330</v>
      </c>
      <c r="E321" s="122">
        <f t="shared" si="1"/>
        <v>2064330</v>
      </c>
      <c r="F321" s="30" t="s">
        <v>911</v>
      </c>
      <c r="G321" s="5"/>
      <c r="H321" s="5"/>
      <c r="I321" s="5"/>
      <c r="J321" s="5"/>
      <c r="K321" s="5"/>
      <c r="L321" s="5"/>
      <c r="M321" s="5"/>
    </row>
    <row r="322" spans="1:13" ht="24.95" customHeight="1" x14ac:dyDescent="0.3">
      <c r="A322" s="106" t="s">
        <v>950</v>
      </c>
      <c r="B322" s="106">
        <v>42563</v>
      </c>
      <c r="C322" s="122"/>
      <c r="D322" s="122">
        <v>85550</v>
      </c>
      <c r="E322" s="122">
        <f t="shared" si="1"/>
        <v>85550</v>
      </c>
      <c r="F322" s="30" t="s">
        <v>911</v>
      </c>
      <c r="G322" s="5"/>
      <c r="H322" s="5"/>
      <c r="I322" s="5"/>
      <c r="J322" s="5"/>
      <c r="K322" s="5"/>
      <c r="L322" s="5"/>
      <c r="M322" s="5"/>
    </row>
    <row r="323" spans="1:13" ht="24.95" customHeight="1" x14ac:dyDescent="0.3">
      <c r="A323" s="106" t="s">
        <v>951</v>
      </c>
      <c r="B323" s="106">
        <v>42598</v>
      </c>
      <c r="C323" s="122"/>
      <c r="D323" s="122">
        <v>66300</v>
      </c>
      <c r="E323" s="122">
        <f t="shared" si="1"/>
        <v>66300</v>
      </c>
      <c r="F323" s="30" t="s">
        <v>911</v>
      </c>
      <c r="G323" s="5"/>
      <c r="H323" s="5"/>
      <c r="I323" s="5"/>
      <c r="J323" s="5"/>
      <c r="K323" s="5"/>
      <c r="L323" s="5"/>
      <c r="M323" s="5"/>
    </row>
    <row r="324" spans="1:13" ht="24.95" customHeight="1" x14ac:dyDescent="0.3">
      <c r="A324" s="106" t="s">
        <v>951</v>
      </c>
      <c r="B324" s="106">
        <v>42613</v>
      </c>
      <c r="C324" s="122"/>
      <c r="D324" s="122">
        <v>118300</v>
      </c>
      <c r="E324" s="122">
        <f t="shared" si="1"/>
        <v>118300</v>
      </c>
      <c r="F324" s="30" t="s">
        <v>911</v>
      </c>
      <c r="G324" s="5"/>
      <c r="H324" s="5"/>
      <c r="I324" s="5"/>
      <c r="J324" s="5"/>
      <c r="K324" s="5"/>
      <c r="L324" s="5"/>
      <c r="M324" s="5"/>
    </row>
    <row r="325" spans="1:13" ht="24.95" customHeight="1" x14ac:dyDescent="0.3">
      <c r="A325" s="106" t="s">
        <v>951</v>
      </c>
      <c r="B325" s="106">
        <v>42613</v>
      </c>
      <c r="C325" s="122"/>
      <c r="D325" s="122">
        <v>153900</v>
      </c>
      <c r="E325" s="122">
        <f t="shared" si="1"/>
        <v>153900</v>
      </c>
      <c r="F325" s="30" t="s">
        <v>911</v>
      </c>
      <c r="G325" s="5"/>
      <c r="H325" s="5"/>
      <c r="I325" s="5"/>
      <c r="J325" s="5"/>
      <c r="K325" s="5"/>
      <c r="L325" s="5"/>
      <c r="M325" s="5"/>
    </row>
    <row r="326" spans="1:13" ht="24.95" customHeight="1" x14ac:dyDescent="0.3">
      <c r="A326" s="106" t="s">
        <v>952</v>
      </c>
      <c r="B326" s="106">
        <v>42613</v>
      </c>
      <c r="C326" s="122"/>
      <c r="D326" s="122">
        <v>112080</v>
      </c>
      <c r="E326" s="122">
        <f t="shared" si="1"/>
        <v>112080</v>
      </c>
      <c r="F326" s="30" t="s">
        <v>911</v>
      </c>
      <c r="G326" s="5"/>
      <c r="H326" s="5"/>
      <c r="I326" s="5"/>
      <c r="J326" s="5"/>
      <c r="K326" s="5"/>
      <c r="L326" s="5"/>
      <c r="M326" s="5"/>
    </row>
    <row r="327" spans="1:13" ht="24.95" customHeight="1" x14ac:dyDescent="0.3">
      <c r="A327" s="106" t="s">
        <v>952</v>
      </c>
      <c r="B327" s="106">
        <v>42613</v>
      </c>
      <c r="C327" s="122"/>
      <c r="D327" s="122">
        <v>71700</v>
      </c>
      <c r="E327" s="122">
        <f t="shared" si="1"/>
        <v>71700</v>
      </c>
      <c r="F327" s="30" t="s">
        <v>911</v>
      </c>
      <c r="G327" s="5"/>
      <c r="H327" s="5"/>
      <c r="I327" s="5"/>
      <c r="J327" s="5"/>
      <c r="K327" s="5"/>
      <c r="L327" s="5"/>
      <c r="M327" s="5"/>
    </row>
    <row r="328" spans="1:13" ht="24.95" customHeight="1" x14ac:dyDescent="0.3">
      <c r="A328" s="106" t="s">
        <v>953</v>
      </c>
      <c r="B328" s="106">
        <v>42613</v>
      </c>
      <c r="C328" s="122"/>
      <c r="D328" s="122">
        <v>82650</v>
      </c>
      <c r="E328" s="122">
        <f t="shared" si="1"/>
        <v>82650</v>
      </c>
      <c r="F328" s="30" t="s">
        <v>911</v>
      </c>
      <c r="G328" s="5"/>
      <c r="H328" s="5"/>
      <c r="I328" s="5"/>
      <c r="J328" s="5"/>
      <c r="K328" s="5"/>
      <c r="L328" s="5"/>
      <c r="M328" s="5"/>
    </row>
    <row r="329" spans="1:13" ht="24.95" customHeight="1" x14ac:dyDescent="0.3">
      <c r="A329" s="106" t="s">
        <v>953</v>
      </c>
      <c r="B329" s="106">
        <v>42613</v>
      </c>
      <c r="C329" s="122"/>
      <c r="D329" s="122">
        <v>43500</v>
      </c>
      <c r="E329" s="122">
        <f t="shared" si="1"/>
        <v>43500</v>
      </c>
      <c r="F329" s="30" t="s">
        <v>911</v>
      </c>
      <c r="G329" s="5"/>
      <c r="H329" s="5"/>
      <c r="I329" s="5"/>
      <c r="J329" s="5"/>
      <c r="K329" s="5"/>
      <c r="L329" s="5"/>
      <c r="M329" s="5"/>
    </row>
    <row r="330" spans="1:13" ht="24.95" customHeight="1" x14ac:dyDescent="0.3">
      <c r="A330" s="106" t="s">
        <v>953</v>
      </c>
      <c r="B330" s="106">
        <v>42613</v>
      </c>
      <c r="C330" s="122"/>
      <c r="D330" s="122">
        <v>137000</v>
      </c>
      <c r="E330" s="122">
        <f t="shared" si="1"/>
        <v>137000</v>
      </c>
      <c r="F330" s="30" t="s">
        <v>911</v>
      </c>
      <c r="G330" s="5"/>
      <c r="H330" s="5"/>
      <c r="I330" s="5"/>
      <c r="J330" s="5"/>
      <c r="K330" s="5"/>
      <c r="L330" s="5"/>
      <c r="M330" s="5"/>
    </row>
    <row r="331" spans="1:13" ht="24.95" customHeight="1" x14ac:dyDescent="0.3">
      <c r="A331" s="106" t="s">
        <v>954</v>
      </c>
      <c r="B331" s="106">
        <v>42656</v>
      </c>
      <c r="C331" s="122"/>
      <c r="D331" s="122">
        <v>252300</v>
      </c>
      <c r="E331" s="122">
        <f t="shared" si="1"/>
        <v>252300</v>
      </c>
      <c r="F331" s="30" t="s">
        <v>911</v>
      </c>
      <c r="G331" s="5"/>
      <c r="H331" s="5"/>
      <c r="I331" s="5"/>
      <c r="J331" s="5"/>
      <c r="K331" s="5"/>
      <c r="L331" s="5"/>
      <c r="M331" s="5"/>
    </row>
    <row r="332" spans="1:13" ht="24.95" customHeight="1" x14ac:dyDescent="0.3">
      <c r="A332" s="106" t="s">
        <v>955</v>
      </c>
      <c r="B332" s="106">
        <v>42663</v>
      </c>
      <c r="C332" s="122"/>
      <c r="D332" s="122">
        <v>85000</v>
      </c>
      <c r="E332" s="122">
        <f t="shared" si="1"/>
        <v>85000</v>
      </c>
      <c r="F332" s="30" t="s">
        <v>911</v>
      </c>
      <c r="G332" s="5"/>
      <c r="H332" s="5"/>
      <c r="I332" s="5"/>
      <c r="J332" s="5"/>
      <c r="K332" s="5"/>
      <c r="L332" s="5"/>
      <c r="M332" s="5"/>
    </row>
    <row r="333" spans="1:13" ht="24.95" customHeight="1" x14ac:dyDescent="0.3">
      <c r="A333" s="106" t="s">
        <v>956</v>
      </c>
      <c r="B333" s="106">
        <v>42696</v>
      </c>
      <c r="C333" s="122"/>
      <c r="D333" s="122">
        <v>1165770</v>
      </c>
      <c r="E333" s="122">
        <f t="shared" si="1"/>
        <v>1165770</v>
      </c>
      <c r="F333" s="30" t="s">
        <v>911</v>
      </c>
      <c r="G333" s="5"/>
      <c r="H333" s="5"/>
      <c r="I333" s="5"/>
      <c r="J333" s="5"/>
      <c r="K333" s="5"/>
      <c r="L333" s="5"/>
      <c r="M333" s="5"/>
    </row>
    <row r="334" spans="1:13" ht="24.95" customHeight="1" x14ac:dyDescent="0.3">
      <c r="A334" s="106" t="s">
        <v>957</v>
      </c>
      <c r="B334" s="106">
        <v>42696</v>
      </c>
      <c r="C334" s="122"/>
      <c r="D334" s="122">
        <v>2030650</v>
      </c>
      <c r="E334" s="122">
        <f t="shared" si="1"/>
        <v>2030650</v>
      </c>
      <c r="F334" s="30" t="s">
        <v>911</v>
      </c>
      <c r="G334" s="5"/>
      <c r="H334" s="5"/>
      <c r="I334" s="5"/>
      <c r="J334" s="5"/>
      <c r="K334" s="5"/>
      <c r="L334" s="5"/>
      <c r="M334" s="5"/>
    </row>
    <row r="335" spans="1:13" ht="24.95" customHeight="1" x14ac:dyDescent="0.3">
      <c r="A335" s="106" t="s">
        <v>958</v>
      </c>
      <c r="B335" s="106">
        <v>42696</v>
      </c>
      <c r="C335" s="122"/>
      <c r="D335" s="122">
        <v>2505150</v>
      </c>
      <c r="E335" s="122">
        <f t="shared" si="1"/>
        <v>2505150</v>
      </c>
      <c r="F335" s="30" t="s">
        <v>911</v>
      </c>
      <c r="G335" s="5"/>
      <c r="H335" s="5"/>
      <c r="I335" s="5"/>
      <c r="J335" s="5"/>
      <c r="K335" s="5"/>
      <c r="L335" s="5"/>
      <c r="M335" s="5"/>
    </row>
    <row r="336" spans="1:13" ht="24.95" customHeight="1" x14ac:dyDescent="0.3">
      <c r="A336" s="106" t="s">
        <v>959</v>
      </c>
      <c r="B336" s="106">
        <v>42703</v>
      </c>
      <c r="C336" s="122"/>
      <c r="D336" s="122">
        <v>290310</v>
      </c>
      <c r="E336" s="122">
        <f t="shared" si="1"/>
        <v>290310</v>
      </c>
      <c r="F336" s="30" t="s">
        <v>911</v>
      </c>
      <c r="G336" s="5"/>
      <c r="H336" s="5"/>
      <c r="I336" s="5"/>
      <c r="J336" s="5"/>
      <c r="K336" s="5"/>
      <c r="L336" s="5"/>
      <c r="M336" s="5"/>
    </row>
    <row r="337" spans="1:13" ht="24.95" customHeight="1" x14ac:dyDescent="0.3">
      <c r="A337" s="106" t="s">
        <v>960</v>
      </c>
      <c r="B337" s="106">
        <v>42717</v>
      </c>
      <c r="C337" s="122"/>
      <c r="D337" s="122">
        <v>478300</v>
      </c>
      <c r="E337" s="122">
        <f t="shared" si="1"/>
        <v>478300</v>
      </c>
      <c r="F337" s="30" t="s">
        <v>911</v>
      </c>
      <c r="G337" s="5"/>
      <c r="H337" s="5"/>
      <c r="I337" s="5"/>
      <c r="J337" s="5"/>
      <c r="K337" s="5"/>
      <c r="L337" s="5"/>
      <c r="M337" s="5"/>
    </row>
    <row r="338" spans="1:13" ht="24.95" customHeight="1" x14ac:dyDescent="0.3">
      <c r="A338" s="106" t="s">
        <v>956</v>
      </c>
      <c r="B338" s="106">
        <v>42724</v>
      </c>
      <c r="C338" s="122"/>
      <c r="D338" s="122">
        <v>2502820</v>
      </c>
      <c r="E338" s="122">
        <f t="shared" si="1"/>
        <v>2502820</v>
      </c>
      <c r="F338" s="30" t="s">
        <v>911</v>
      </c>
      <c r="G338" s="5"/>
      <c r="H338" s="5"/>
      <c r="I338" s="5"/>
      <c r="J338" s="5"/>
      <c r="K338" s="5"/>
      <c r="L338" s="5"/>
      <c r="M338" s="5"/>
    </row>
    <row r="339" spans="1:13" ht="24.95" customHeight="1" x14ac:dyDescent="0.3">
      <c r="A339" s="106" t="s">
        <v>956</v>
      </c>
      <c r="B339" s="106">
        <v>42724</v>
      </c>
      <c r="C339" s="122"/>
      <c r="D339" s="122">
        <v>946050</v>
      </c>
      <c r="E339" s="122">
        <f t="shared" si="1"/>
        <v>946050</v>
      </c>
      <c r="F339" s="30" t="s">
        <v>911</v>
      </c>
      <c r="G339" s="5"/>
      <c r="H339" s="5"/>
      <c r="I339" s="5"/>
      <c r="J339" s="5"/>
      <c r="K339" s="5"/>
      <c r="L339" s="5"/>
      <c r="M339" s="5"/>
    </row>
    <row r="340" spans="1:13" ht="24.95" customHeight="1" x14ac:dyDescent="0.3">
      <c r="A340" s="106" t="s">
        <v>960</v>
      </c>
      <c r="B340" s="106">
        <v>42724</v>
      </c>
      <c r="C340" s="122"/>
      <c r="D340" s="122">
        <v>783370</v>
      </c>
      <c r="E340" s="122">
        <f t="shared" si="1"/>
        <v>783370</v>
      </c>
      <c r="F340" s="30" t="s">
        <v>911</v>
      </c>
      <c r="G340" s="5"/>
      <c r="H340" s="5"/>
      <c r="I340" s="5"/>
      <c r="J340" s="5"/>
      <c r="K340" s="5"/>
      <c r="L340" s="5"/>
      <c r="M340" s="5"/>
    </row>
    <row r="341" spans="1:13" ht="24.95" customHeight="1" x14ac:dyDescent="0.3">
      <c r="A341" s="106" t="s">
        <v>961</v>
      </c>
      <c r="B341" s="106">
        <v>42724</v>
      </c>
      <c r="C341" s="122"/>
      <c r="D341" s="122">
        <v>1736910</v>
      </c>
      <c r="E341" s="122">
        <f t="shared" si="1"/>
        <v>1736910</v>
      </c>
      <c r="F341" s="30" t="s">
        <v>911</v>
      </c>
      <c r="G341" s="5"/>
      <c r="H341" s="5"/>
      <c r="I341" s="5"/>
      <c r="J341" s="5"/>
      <c r="K341" s="5"/>
      <c r="L341" s="5"/>
      <c r="M341" s="5"/>
    </row>
    <row r="342" spans="1:13" ht="24.95" customHeight="1" x14ac:dyDescent="0.3">
      <c r="A342" s="106" t="s">
        <v>962</v>
      </c>
      <c r="B342" s="106">
        <v>42724</v>
      </c>
      <c r="C342" s="122"/>
      <c r="D342" s="122">
        <v>467700</v>
      </c>
      <c r="E342" s="122">
        <f t="shared" si="1"/>
        <v>467700</v>
      </c>
      <c r="F342" s="30" t="s">
        <v>911</v>
      </c>
      <c r="G342" s="5"/>
      <c r="H342" s="5"/>
      <c r="I342" s="5"/>
      <c r="J342" s="5"/>
      <c r="K342" s="5"/>
      <c r="L342" s="5"/>
      <c r="M342" s="5"/>
    </row>
    <row r="343" spans="1:13" ht="24.95" customHeight="1" x14ac:dyDescent="0.3">
      <c r="A343" s="106" t="s">
        <v>963</v>
      </c>
      <c r="B343" s="106">
        <v>42724</v>
      </c>
      <c r="C343" s="122"/>
      <c r="D343" s="122">
        <v>256000</v>
      </c>
      <c r="E343" s="122">
        <f t="shared" si="1"/>
        <v>256000</v>
      </c>
      <c r="F343" s="30" t="s">
        <v>911</v>
      </c>
      <c r="G343" s="5"/>
      <c r="H343" s="5"/>
      <c r="I343" s="5"/>
      <c r="J343" s="5"/>
      <c r="K343" s="5"/>
      <c r="L343" s="5"/>
      <c r="M343" s="5"/>
    </row>
    <row r="344" spans="1:13" ht="24.95" customHeight="1" x14ac:dyDescent="0.3">
      <c r="A344" s="106" t="s">
        <v>964</v>
      </c>
      <c r="B344" s="106">
        <v>42732</v>
      </c>
      <c r="C344" s="122"/>
      <c r="D344" s="122">
        <v>912900</v>
      </c>
      <c r="E344" s="122">
        <f t="shared" si="1"/>
        <v>912900</v>
      </c>
      <c r="F344" s="30" t="s">
        <v>911</v>
      </c>
      <c r="G344" s="5"/>
      <c r="H344" s="5"/>
      <c r="I344" s="5"/>
      <c r="J344" s="5"/>
      <c r="K344" s="5"/>
      <c r="L344" s="5"/>
      <c r="M344" s="5"/>
    </row>
    <row r="345" spans="1:13" ht="24.95" customHeight="1" x14ac:dyDescent="0.3">
      <c r="A345" s="106" t="s">
        <v>965</v>
      </c>
      <c r="B345" s="106">
        <v>42732</v>
      </c>
      <c r="C345" s="122"/>
      <c r="D345" s="122">
        <v>2014320</v>
      </c>
      <c r="E345" s="122">
        <f t="shared" si="1"/>
        <v>2014320</v>
      </c>
      <c r="F345" s="30" t="s">
        <v>911</v>
      </c>
      <c r="G345" s="5"/>
      <c r="H345" s="5"/>
      <c r="I345" s="5"/>
      <c r="J345" s="5"/>
      <c r="K345" s="5"/>
      <c r="L345" s="5"/>
      <c r="M345" s="5"/>
    </row>
    <row r="346" spans="1:13" ht="24.95" customHeight="1" x14ac:dyDescent="0.3">
      <c r="A346" s="29"/>
      <c r="B346" s="29"/>
      <c r="C346" s="122"/>
      <c r="D346" s="122"/>
      <c r="E346" s="122"/>
      <c r="F346" s="30"/>
      <c r="G346" s="5"/>
      <c r="H346" s="5"/>
      <c r="I346" s="5"/>
      <c r="J346" s="5"/>
      <c r="K346" s="5"/>
      <c r="L346" s="5"/>
      <c r="M346" s="5"/>
    </row>
    <row r="347" spans="1:13" ht="24.95" customHeight="1" thickBot="1" x14ac:dyDescent="0.35">
      <c r="A347" s="47" t="s">
        <v>966</v>
      </c>
      <c r="B347" s="48"/>
      <c r="C347" s="124">
        <f>SUM(C19:C346)</f>
        <v>599449495</v>
      </c>
      <c r="D347" s="124">
        <f>SUM(D19:D346)</f>
        <v>31315305</v>
      </c>
      <c r="E347" s="124">
        <f>SUM(E19:E346)</f>
        <v>630764800</v>
      </c>
      <c r="F347" s="54"/>
      <c r="G347" s="5"/>
      <c r="H347" s="5"/>
      <c r="I347" s="5"/>
      <c r="J347" s="5"/>
      <c r="K347" s="5"/>
      <c r="L347" s="5"/>
      <c r="M347" s="5"/>
    </row>
    <row r="348" spans="1:13" ht="24.95" customHeight="1" thickTop="1" x14ac:dyDescent="0.3">
      <c r="A348" s="125" t="s">
        <v>967</v>
      </c>
      <c r="B348" s="126"/>
      <c r="C348" s="127">
        <f>C347+C18</f>
        <v>680106713</v>
      </c>
      <c r="D348" s="127">
        <f>D347+D18</f>
        <v>31315305</v>
      </c>
      <c r="E348" s="127">
        <f>E347+E18</f>
        <v>711422018</v>
      </c>
      <c r="F348" s="111"/>
      <c r="G348" s="77">
        <f>'[1]재무상태표(국고)'!F32</f>
        <v>711422018</v>
      </c>
      <c r="H348" s="77">
        <f>E348-G348</f>
        <v>0</v>
      </c>
      <c r="I348" s="5"/>
      <c r="J348" s="5"/>
      <c r="K348" s="5"/>
      <c r="L348" s="5"/>
      <c r="M348" s="5"/>
    </row>
  </sheetData>
  <mergeCells count="5">
    <mergeCell ref="A2:F2"/>
    <mergeCell ref="A3:F3"/>
    <mergeCell ref="A18:B18"/>
    <mergeCell ref="A347:B347"/>
    <mergeCell ref="A348:B348"/>
  </mergeCells>
  <phoneticPr fontId="4" type="noConversion"/>
  <printOptions horizontalCentered="1"/>
  <pageMargins left="0.78740157480314965" right="0.31496062992125984" top="0.51181102362204722" bottom="0.78740157480314965" header="0.31496062992125984" footer="0.31496062992125984"/>
  <pageSetup paperSize="9" scale="59" fitToHeight="5" orientation="portrait" r:id="rId1"/>
  <headerFooter alignWithMargins="0">
    <oddFooter xml:space="preserve">&amp;C
</oddFooter>
  </headerFooter>
  <rowBreaks count="1" manualBreakCount="1">
    <brk id="50" max="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7</vt:i4>
      </vt:variant>
    </vt:vector>
  </HeadingPairs>
  <TitlesOfParts>
    <vt:vector size="11" baseType="lpstr">
      <vt:lpstr>시설,차량(수탁)</vt:lpstr>
      <vt:lpstr>비품(수탁)</vt:lpstr>
      <vt:lpstr>비품(자체)</vt:lpstr>
      <vt:lpstr>도서(수탁)</vt:lpstr>
      <vt:lpstr>'도서(수탁)'!Print_Area</vt:lpstr>
      <vt:lpstr>'비품(수탁)'!Print_Area</vt:lpstr>
      <vt:lpstr>'비품(자체)'!Print_Area</vt:lpstr>
      <vt:lpstr>'시설,차량(수탁)'!Print_Area</vt:lpstr>
      <vt:lpstr>'도서(수탁)'!Print_Titles</vt:lpstr>
      <vt:lpstr>'비품(수탁)'!Print_Titles</vt:lpstr>
      <vt:lpstr>'비품(자체)'!Print_Titles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dcterms:created xsi:type="dcterms:W3CDTF">2017-03-02T00:22:20Z</dcterms:created>
  <dcterms:modified xsi:type="dcterms:W3CDTF">2017-03-02T00:23:31Z</dcterms:modified>
</cp:coreProperties>
</file>