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480" yWindow="300" windowWidth="23355" windowHeight="9765" tabRatio="890"/>
  </bookViews>
  <sheets>
    <sheet name="토지(위원회_)" sheetId="26" r:id="rId1"/>
    <sheet name="건물(위원회)" sheetId="27" r:id="rId2"/>
    <sheet name="부대설비(위원회)" sheetId="28" r:id="rId3"/>
    <sheet name="기계(위원회)" sheetId="29" r:id="rId4"/>
    <sheet name="차량 등(위원회)" sheetId="30" r:id="rId5"/>
    <sheet name="비품,입목(위원회)" sheetId="32" r:id="rId6"/>
    <sheet name="도서(위원회)" sheetId="33" r:id="rId7"/>
    <sheet name="토지(골프장)" sheetId="22" r:id="rId8"/>
    <sheet name="건물(골프장)" sheetId="21" r:id="rId9"/>
    <sheet name="기계장치(골프장)" sheetId="24" r:id="rId10"/>
    <sheet name="구축물(골프장)" sheetId="23" r:id="rId11"/>
    <sheet name="코스(골프장)" sheetId="17" r:id="rId12"/>
    <sheet name="차량운반구(골프장)" sheetId="34" r:id="rId13"/>
    <sheet name="비품(골프장)" sheetId="35" r:id="rId14"/>
    <sheet name="공구와기구(골프장)" sheetId="36" r:id="rId15"/>
    <sheet name="입목(골프장)" sheetId="37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" localSheetId="1">#REF!</definedName>
    <definedName name="__" localSheetId="3">#REF!</definedName>
    <definedName name="__" localSheetId="2">#REF!</definedName>
    <definedName name="__" localSheetId="4">#REF!</definedName>
    <definedName name="__">#REF!</definedName>
    <definedName name="______TB02">#REF!</definedName>
    <definedName name="_____2000년입출고">#REF!</definedName>
    <definedName name="_____TB02">#REF!</definedName>
    <definedName name="____2000년입출고">#REF!</definedName>
    <definedName name="____TB02">#REF!</definedName>
    <definedName name="___2000년입출고">#REF!</definedName>
    <definedName name="___TB02" localSheetId="1">#REF!</definedName>
    <definedName name="___TB02" localSheetId="3">#REF!</definedName>
    <definedName name="___TB02" localSheetId="2">#REF!</definedName>
    <definedName name="___TB02">#REF!</definedName>
    <definedName name="__2_2000년입출고">#REF!</definedName>
    <definedName name="__2000년입출고" localSheetId="1">#REF!</definedName>
    <definedName name="__2000년입출고" localSheetId="3">#REF!</definedName>
    <definedName name="__2000년입출고" localSheetId="2">#REF!</definedName>
    <definedName name="__2000년입출고">#REF!</definedName>
    <definedName name="__DAT1">[3]erp!#REF!</definedName>
    <definedName name="__IntlFixup" hidden="1">TRUE</definedName>
    <definedName name="__TB02" localSheetId="1">#REF!</definedName>
    <definedName name="__TB02" localSheetId="3">#REF!</definedName>
    <definedName name="__TB02" localSheetId="2">#REF!</definedName>
    <definedName name="__TB02">#REF!</definedName>
    <definedName name="_±" localSheetId="1">#REF!</definedName>
    <definedName name="_±" localSheetId="3">#REF!</definedName>
    <definedName name="_±" localSheetId="2">#REF!</definedName>
    <definedName name="_±" localSheetId="4">#REF!</definedName>
    <definedName name="_±">#REF!</definedName>
    <definedName name="_0" localSheetId="1">#REF!</definedName>
    <definedName name="_0" localSheetId="3">#REF!</definedName>
    <definedName name="_0" localSheetId="2">#REF!</definedName>
    <definedName name="_0" localSheetId="4">#REF!</definedName>
    <definedName name="_0">#REF!</definedName>
    <definedName name="_1">#N/A</definedName>
    <definedName name="_1_2000년입출고">#REF!</definedName>
    <definedName name="_11R_0PA">#REF!</definedName>
    <definedName name="_16R_0PA">#REF!</definedName>
    <definedName name="_17R_0PA" localSheetId="1">#REF!</definedName>
    <definedName name="_17R_0PA" localSheetId="3">#REF!</definedName>
    <definedName name="_17R_0PA" localSheetId="2">#REF!</definedName>
    <definedName name="_17R_0PA">#REF!</definedName>
    <definedName name="_18U_0PA">#REF!</definedName>
    <definedName name="_2_2000년입출고" localSheetId="1">#REF!</definedName>
    <definedName name="_2_2000년입출고" localSheetId="3">#REF!</definedName>
    <definedName name="_2_2000년입출고" localSheetId="2">#REF!</definedName>
    <definedName name="_2_2000년입출고" localSheetId="4">#REF!</definedName>
    <definedName name="_2_2000년입출고">#REF!</definedName>
    <definedName name="_2000년입출고" localSheetId="1">#REF!</definedName>
    <definedName name="_2000년입출고" localSheetId="3">#REF!</definedName>
    <definedName name="_2000년입출고" localSheetId="2">#REF!</definedName>
    <definedName name="_2000년입출고" localSheetId="4">#REF!</definedName>
    <definedName name="_2000년입출고">#REF!</definedName>
    <definedName name="_29U_0PA" localSheetId="1">#REF!</definedName>
    <definedName name="_29U_0PA" localSheetId="3">#REF!</definedName>
    <definedName name="_29U_0PA" localSheetId="2">#REF!</definedName>
    <definedName name="_29U_0PA">#REF!</definedName>
    <definedName name="_2R_0PA">#REF!</definedName>
    <definedName name="_30U_0PA">#REF!</definedName>
    <definedName name="_3U_0PA">#REF!</definedName>
    <definedName name="_4_2000년입출고">#REF!</definedName>
    <definedName name="_4R_0PA" localSheetId="1">#REF!</definedName>
    <definedName name="_4R_0PA" localSheetId="3">#REF!</definedName>
    <definedName name="_4R_0PA" localSheetId="2">#REF!</definedName>
    <definedName name="_4R_0PA" localSheetId="4">#REF!</definedName>
    <definedName name="_4R_0PA">#REF!</definedName>
    <definedName name="_5_2000년입출고" localSheetId="1">#REF!</definedName>
    <definedName name="_5_2000년입출고" localSheetId="3">#REF!</definedName>
    <definedName name="_5_2000년입출고" localSheetId="2">#REF!</definedName>
    <definedName name="_5_2000년입출고">#REF!</definedName>
    <definedName name="_6U_0PA" localSheetId="1">#REF!</definedName>
    <definedName name="_6U_0PA" localSheetId="3">#REF!</definedName>
    <definedName name="_6U_0PA" localSheetId="2">#REF!</definedName>
    <definedName name="_6U_0PA" localSheetId="4">#REF!</definedName>
    <definedName name="_6U_0PA">#REF!</definedName>
    <definedName name="_Fill" hidden="1">[4]감가상각!#REF!</definedName>
    <definedName name="_xlnm._FilterDatabase" localSheetId="3" hidden="1">'기계(위원회)'!$A$5:$IM$117</definedName>
    <definedName name="_xlnm._FilterDatabase" localSheetId="2" hidden="1">'부대설비(위원회)'!$A$5:$L$62</definedName>
    <definedName name="_Key1" localSheetId="1" hidden="1">#REF!</definedName>
    <definedName name="_Key1" localSheetId="3" hidden="1">#REF!</definedName>
    <definedName name="_Key1" localSheetId="2" hidden="1">#REF!</definedName>
    <definedName name="_Key1" localSheetId="4" hidden="1">#REF!</definedName>
    <definedName name="_Key1" hidden="1">#REF!</definedName>
    <definedName name="_Key10" localSheetId="1" hidden="1">#REF!</definedName>
    <definedName name="_Key10" localSheetId="3" hidden="1">#REF!</definedName>
    <definedName name="_Key10" localSheetId="2" hidden="1">#REF!</definedName>
    <definedName name="_Key10" localSheetId="4" hidden="1">#REF!</definedName>
    <definedName name="_Key10" hidden="1">#REF!</definedName>
    <definedName name="_Key111" hidden="1">#REF!</definedName>
    <definedName name="_Key2" localSheetId="1" hidden="1">#REF!</definedName>
    <definedName name="_Key2" localSheetId="3" hidden="1">#REF!</definedName>
    <definedName name="_Key2" localSheetId="2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localSheetId="3" hidden="1">#REF!</definedName>
    <definedName name="_Parse_Out" localSheetId="2" hidden="1">#REF!</definedName>
    <definedName name="_Parse_Out" localSheetId="4" hidden="1">#REF!</definedName>
    <definedName name="_Parse_Out" hidden="1">#REF!</definedName>
    <definedName name="_Sort" localSheetId="1" hidden="1">#REF!</definedName>
    <definedName name="_Sort" localSheetId="3" hidden="1">#REF!</definedName>
    <definedName name="_Sort" localSheetId="2" hidden="1">#REF!</definedName>
    <definedName name="_Sort" localSheetId="4" hidden="1">#REF!</definedName>
    <definedName name="_Sort" hidden="1">#REF!</definedName>
    <definedName name="_Sort1" localSheetId="1" hidden="1">#REF!</definedName>
    <definedName name="_Sort1" localSheetId="3" hidden="1">#REF!</definedName>
    <definedName name="_Sort1" localSheetId="2" hidden="1">#REF!</definedName>
    <definedName name="_Sort1" localSheetId="4" hidden="1">#REF!</definedName>
    <definedName name="_Sort1" hidden="1">#REF!</definedName>
    <definedName name="_TB02" localSheetId="1">#REF!</definedName>
    <definedName name="_TB02" localSheetId="3">#REF!</definedName>
    <definedName name="_TB02" localSheetId="2">#REF!</definedName>
    <definedName name="_TB02" localSheetId="4">#REF!</definedName>
    <definedName name="_TB02">#REF!</definedName>
    <definedName name="A" localSheetId="1">#REF!</definedName>
    <definedName name="A" localSheetId="3">#REF!</definedName>
    <definedName name="A" localSheetId="2">#REF!</definedName>
    <definedName name="A" localSheetId="4">#REF!</definedName>
    <definedName name="A">#REF!</definedName>
    <definedName name="AS2DocOpenMode" hidden="1">"AS2DocumentEdit"</definedName>
    <definedName name="d">#REF!</definedName>
    <definedName name="_xlnm.Database" localSheetId="1">#REF!</definedName>
    <definedName name="_xlnm.Database" localSheetId="3">#REF!</definedName>
    <definedName name="_xlnm.Database" localSheetId="2">#REF!</definedName>
    <definedName name="_xlnm.Database" localSheetId="4">#REF!</definedName>
    <definedName name="_xlnm.Database">#REF!</definedName>
    <definedName name="dfakdf" localSheetId="1" hidden="1">#REF!</definedName>
    <definedName name="dfakdf" localSheetId="3" hidden="1">#REF!</definedName>
    <definedName name="dfakdf" localSheetId="2" hidden="1">#REF!</definedName>
    <definedName name="dfakdf" localSheetId="4" hidden="1">#REF!</definedName>
    <definedName name="dfakdf" hidden="1">#REF!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3" hidden="1">{#N/A,#N/A,FALSE,"BS";#N/A,#N/A,FALSE,"PL";#N/A,#N/A,FALSE,"처분";#N/A,#N/A,FALSE,"현금";#N/A,#N/A,FALSE,"매출";#N/A,#N/A,FALSE,"원가";#N/A,#N/A,FALSE,"경영"}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localSheetId="4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1" hidden="1">#REF!</definedName>
    <definedName name="erw" localSheetId="3" hidden="1">#REF!</definedName>
    <definedName name="erw" localSheetId="2" hidden="1">#REF!</definedName>
    <definedName name="erw" localSheetId="4" hidden="1">#REF!</definedName>
    <definedName name="erw" hidden="1">#REF!</definedName>
    <definedName name="INPUT" localSheetId="1">#REF!</definedName>
    <definedName name="INPUT" localSheetId="3">#REF!</definedName>
    <definedName name="INPUT" localSheetId="2">#REF!</definedName>
    <definedName name="INPUT" localSheetId="4">#REF!</definedName>
    <definedName name="INPUT">#REF!</definedName>
    <definedName name="m" hidden="1">[5]INMD1198!$B$30</definedName>
    <definedName name="PERIOD_END" localSheetId="1">#REF!</definedName>
    <definedName name="PERIOD_END" localSheetId="3">#REF!</definedName>
    <definedName name="PERIOD_END" localSheetId="2">#REF!</definedName>
    <definedName name="PERIOD_END" localSheetId="4">#REF!</definedName>
    <definedName name="PERIOD_END">#REF!</definedName>
    <definedName name="_xlnm.Print_Area" localSheetId="8">'건물(골프장)'!$A$1:$I$33</definedName>
    <definedName name="_xlnm.Print_Area" localSheetId="1">'건물(위원회)'!$A$1:$E$18</definedName>
    <definedName name="_xlnm.Print_Area" localSheetId="10">'구축물(골프장)'!$A$1:$I$131</definedName>
    <definedName name="_xlnm.Print_Area" localSheetId="3">'기계(위원회)'!$A$1:$E$122</definedName>
    <definedName name="_xlnm.Print_Area" localSheetId="9">'기계장치(골프장)'!$A$1:$I$119</definedName>
    <definedName name="_xlnm.Print_Area" localSheetId="6">'도서(위원회)'!$A$1:$D$17</definedName>
    <definedName name="_xlnm.Print_Area" localSheetId="2">'부대설비(위원회)'!$A$1:$E$64</definedName>
    <definedName name="_xlnm.Print_Area" localSheetId="13">'비품(골프장)'!$A$1:$H$245</definedName>
    <definedName name="_xlnm.Print_Area" localSheetId="5">'비품,입목(위원회)'!$A$1:$F$40</definedName>
    <definedName name="_xlnm.Print_Area" localSheetId="4">'차량 등(위원회)'!$A$1:$E$43</definedName>
    <definedName name="_xlnm.Print_Area" localSheetId="12">'차량운반구(골프장)'!$A$1:$E$47</definedName>
    <definedName name="_xlnm.Print_Area" localSheetId="11">'코스(골프장)'!$A$1:$G$22</definedName>
    <definedName name="_xlnm.Print_Area" localSheetId="7">'토지(골프장)'!$A$1:$J$163</definedName>
    <definedName name="_xlnm.Print_Area" localSheetId="0">'토지(위원회_)'!$A$1:$E$18</definedName>
    <definedName name="_xlnm.Print_Area">#REF!</definedName>
    <definedName name="PRINT_AREA_MI" localSheetId="1">#REF!</definedName>
    <definedName name="PRINT_AREA_MI" localSheetId="3">#REF!</definedName>
    <definedName name="PRINT_AREA_MI" localSheetId="2">#REF!</definedName>
    <definedName name="PRINT_AREA_MI" localSheetId="4">#REF!</definedName>
    <definedName name="PRINT_AREA_MI">#REF!</definedName>
    <definedName name="_xlnm.Print_Titles" localSheetId="10">'구축물(골프장)'!$1:$6</definedName>
    <definedName name="_xlnm.Print_Titles" localSheetId="3">'기계(위원회)'!$1:$5</definedName>
    <definedName name="_xlnm.Print_Titles" localSheetId="9">'기계장치(골프장)'!$1:$6</definedName>
    <definedName name="_xlnm.Print_Titles" localSheetId="2">'부대설비(위원회)'!$1:$5</definedName>
    <definedName name="_xlnm.Print_Titles" localSheetId="15">'입목(골프장)'!$5:$6</definedName>
    <definedName name="_xlnm.Print_Titles" localSheetId="12">'차량운반구(골프장)'!$4:$5</definedName>
    <definedName name="_xlnm.Print_Titles" localSheetId="7">'토지(골프장)'!$1:$7</definedName>
    <definedName name="_xlnm.Print_Titles">#REF!</definedName>
    <definedName name="PRINT_TITLES_MI" localSheetId="1">#REF!</definedName>
    <definedName name="PRINT_TITLES_MI" localSheetId="3">#REF!</definedName>
    <definedName name="PRINT_TITLES_MI" localSheetId="2">#REF!</definedName>
    <definedName name="PRINT_TITLES_MI" localSheetId="4">#REF!</definedName>
    <definedName name="PRINT_TITLES_MI">#REF!</definedName>
    <definedName name="PTR" localSheetId="1">#REF!</definedName>
    <definedName name="PTR" localSheetId="3">#REF!</definedName>
    <definedName name="PTR" localSheetId="2">#REF!</definedName>
    <definedName name="PTR" localSheetId="4">#REF!</definedName>
    <definedName name="PTR">#REF!</definedName>
    <definedName name="TABLE1" localSheetId="1">#REF!</definedName>
    <definedName name="TABLE1" localSheetId="3">#REF!</definedName>
    <definedName name="TABLE1" localSheetId="2">#REF!</definedName>
    <definedName name="TABLE1" localSheetId="4">#REF!</definedName>
    <definedName name="TABLE1">#REF!</definedName>
    <definedName name="tax" localSheetId="1" hidden="1">#REF!</definedName>
    <definedName name="tax" localSheetId="3" hidden="1">#REF!</definedName>
    <definedName name="tax" localSheetId="2" hidden="1">#REF!</definedName>
    <definedName name="tax" localSheetId="4" hidden="1">#REF!</definedName>
    <definedName name="tax" hidden="1">#REF!</definedName>
    <definedName name="TextRefCopy1">#REF!</definedName>
    <definedName name="TextRefCopy2">#REF!</definedName>
    <definedName name="TextRefCopy3">#REF!</definedName>
    <definedName name="TextRefCopyRangeCount" hidden="1">1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4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1" hidden="1">#REF!</definedName>
    <definedName name="XREF_COLUMN_2" hidden="1">#REF!</definedName>
    <definedName name="XREF_COLUMN_4" localSheetId="1" hidden="1">#REF!</definedName>
    <definedName name="XREF_COLUMN_4" localSheetId="3" hidden="1">#REF!</definedName>
    <definedName name="XREF_COLUMN_4" localSheetId="2" hidden="1">#REF!</definedName>
    <definedName name="XREF_COLUMN_4" localSheetId="4" hidden="1">#REF!</definedName>
    <definedName name="XREF_COLUMN_4" hidden="1">#REF!</definedName>
    <definedName name="XREF_COLUMN_5" localSheetId="1" hidden="1">#REF!</definedName>
    <definedName name="XREF_COLUMN_5" localSheetId="3" hidden="1">#REF!</definedName>
    <definedName name="XREF_COLUMN_5" localSheetId="2" hidden="1">#REF!</definedName>
    <definedName name="XREF_COLUMN_5" localSheetId="4" hidden="1">#REF!</definedName>
    <definedName name="XREF_COLUMN_5" hidden="1">#REF!</definedName>
    <definedName name="XREF_COLUMN_6" localSheetId="1" hidden="1">#REF!</definedName>
    <definedName name="XREF_COLUMN_6" localSheetId="3" hidden="1">#REF!</definedName>
    <definedName name="XREF_COLUMN_6" localSheetId="2" hidden="1">#REF!</definedName>
    <definedName name="XREF_COLUMN_6" localSheetId="4" hidden="1">#REF!</definedName>
    <definedName name="XREF_COLUMN_6" hidden="1">#REF!</definedName>
    <definedName name="XRefColumnsCount" hidden="1">6</definedName>
    <definedName name="XRefCopy1" hidden="1">#REF!</definedName>
    <definedName name="XRefCopy2" hidden="1">#REF!</definedName>
    <definedName name="XRefCopy3" localSheetId="1" hidden="1">#REF!</definedName>
    <definedName name="XRefCopy3" localSheetId="3" hidden="1">#REF!</definedName>
    <definedName name="XRefCopy3" localSheetId="2" hidden="1">#REF!</definedName>
    <definedName name="XRefCopy3" localSheetId="4" hidden="1">#REF!</definedName>
    <definedName name="XRefCopy3" hidden="1">#REF!</definedName>
    <definedName name="XRefCopy4" localSheetId="1" hidden="1">#REF!</definedName>
    <definedName name="XRefCopy4" localSheetId="3" hidden="1">#REF!</definedName>
    <definedName name="XRefCopy4" localSheetId="2" hidden="1">#REF!</definedName>
    <definedName name="XRefCopy4" localSheetId="4" hidden="1">#REF!</definedName>
    <definedName name="XRefCopy4" hidden="1">#REF!</definedName>
    <definedName name="XRefCopy5" localSheetId="1" hidden="1">#REF!</definedName>
    <definedName name="XRefCopy5" localSheetId="3" hidden="1">#REF!</definedName>
    <definedName name="XRefCopy5" localSheetId="2" hidden="1">#REF!</definedName>
    <definedName name="XRefCopy5" localSheetId="4" hidden="1">#REF!</definedName>
    <definedName name="XRefCopy5" hidden="1">#REF!</definedName>
    <definedName name="XRefCopy6" localSheetId="1" hidden="1">#REF!</definedName>
    <definedName name="XRefCopy6" localSheetId="3" hidden="1">#REF!</definedName>
    <definedName name="XRefCopy6" localSheetId="2" hidden="1">#REF!</definedName>
    <definedName name="XRefCopy6" localSheetId="4" hidden="1">#REF!</definedName>
    <definedName name="XRefCopy6" hidden="1">#REF!</definedName>
    <definedName name="XRefCopy7" localSheetId="1" hidden="1">#REF!</definedName>
    <definedName name="XRefCopy7" localSheetId="3" hidden="1">#REF!</definedName>
    <definedName name="XRefCopy7" localSheetId="2" hidden="1">#REF!</definedName>
    <definedName name="XRefCopy7" localSheetId="4" hidden="1">#REF!</definedName>
    <definedName name="XRefCopy7" hidden="1">#REF!</definedName>
    <definedName name="XRefCopy8" localSheetId="1" hidden="1">#REF!</definedName>
    <definedName name="XRefCopy8" localSheetId="3" hidden="1">#REF!</definedName>
    <definedName name="XRefCopy8" localSheetId="2" hidden="1">#REF!</definedName>
    <definedName name="XRefCopy8" localSheetId="4" hidden="1">#REF!</definedName>
    <definedName name="XRefCopy8" hidden="1">#REF!</definedName>
    <definedName name="XRefCopyRangeCount" hidden="1">8</definedName>
    <definedName name="XRefPaste1" hidden="1">#REF!</definedName>
    <definedName name="XRefPaste10" hidden="1">#REF!</definedName>
    <definedName name="XRefPaste2" hidden="1">#REF!</definedName>
    <definedName name="XRefPaste3" localSheetId="1" hidden="1">#REF!</definedName>
    <definedName name="XRefPaste3" localSheetId="3" hidden="1">#REF!</definedName>
    <definedName name="XRefPaste3" localSheetId="2" hidden="1">#REF!</definedName>
    <definedName name="XRefPaste3" localSheetId="4" hidden="1">#REF!</definedName>
    <definedName name="XRefPaste3" hidden="1">#REF!</definedName>
    <definedName name="XRefPaste4" hidden="1">#REF!</definedName>
    <definedName name="XRefPaste5" hidden="1">#REF!</definedName>
    <definedName name="XRefPaste6" hidden="1">#REF!</definedName>
    <definedName name="XRefPaste7" hidden="1">#REF!</definedName>
    <definedName name="XRefPaste8" hidden="1">#REF!</definedName>
    <definedName name="XRefPaste9" hidden="1">#REF!</definedName>
    <definedName name="XRefPasteRangeCount" hidden="1">3</definedName>
    <definedName name="YEAREND" localSheetId="1">#REF!</definedName>
    <definedName name="YEAREND" localSheetId="3">#REF!</definedName>
    <definedName name="YEAREND" localSheetId="2">#REF!</definedName>
    <definedName name="YEAREND" localSheetId="4">#REF!</definedName>
    <definedName name="YEAREND">#REF!</definedName>
    <definedName name="기금감가">[6]기본재산목록!#REF!</definedName>
    <definedName name="기금마케팅부">#REF!</definedName>
    <definedName name="ㄴㄴ" localSheetId="1" hidden="1">#REF!</definedName>
    <definedName name="ㄴㄴ" localSheetId="3" hidden="1">#REF!</definedName>
    <definedName name="ㄴㄴ" localSheetId="2" hidden="1">#REF!</definedName>
    <definedName name="ㄴㄴ" localSheetId="4" hidden="1">#REF!</definedName>
    <definedName name="ㄴㄴ" hidden="1">#REF!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3" hidden="1">{#N/A,#N/A,FALSE,"BS";#N/A,#N/A,FALSE,"PL";#N/A,#N/A,FALSE,"처분";#N/A,#N/A,FALSE,"현금";#N/A,#N/A,FALSE,"매출";#N/A,#N/A,FALSE,"원가";#N/A,#N/A,FALSE,"경영"}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localSheetId="4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1" hidden="1">#REF!</definedName>
    <definedName name="매입" localSheetId="3" hidden="1">#REF!</definedName>
    <definedName name="매입" localSheetId="2" hidden="1">#REF!</definedName>
    <definedName name="매입" localSheetId="4" hidden="1">#REF!</definedName>
    <definedName name="매입" hidden="1">#REF!</definedName>
    <definedName name="맹조">[6]기본재산목록!#REF!</definedName>
    <definedName name="미지급">#REF!</definedName>
    <definedName name="방발">[6]기본재산목록!#REF!</definedName>
    <definedName name="비품" localSheetId="1">#REF!</definedName>
    <definedName name="비품" localSheetId="3">#REF!</definedName>
    <definedName name="비품" localSheetId="2">#REF!</definedName>
    <definedName name="비품" localSheetId="4">#REF!</definedName>
    <definedName name="비품">#REF!</definedName>
    <definedName name="비품1" localSheetId="1" hidden="1">#REF!</definedName>
    <definedName name="비품1" localSheetId="3" hidden="1">#REF!</definedName>
    <definedName name="비품1" localSheetId="2" hidden="1">#REF!</definedName>
    <definedName name="비품1" localSheetId="4" hidden="1">#REF!</definedName>
    <definedName name="비품1" hidden="1">#REF!</definedName>
    <definedName name="비품2" localSheetId="1">#REF!</definedName>
    <definedName name="비품2" localSheetId="3">#REF!</definedName>
    <definedName name="비품2" localSheetId="2">#REF!</definedName>
    <definedName name="비품2" localSheetId="4">#REF!</definedName>
    <definedName name="비품2">#REF!</definedName>
    <definedName name="수지집행">[6]기본재산목록!#REF!</definedName>
    <definedName name="ㅇ">[6]기본재산목록!#REF!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3" hidden="1">{#N/A,#N/A,FALSE,"BS";#N/A,#N/A,FALSE,"PL";#N/A,#N/A,FALSE,"처분";#N/A,#N/A,FALSE,"현금";#N/A,#N/A,FALSE,"매출";#N/A,#N/A,FALSE,"원가";#N/A,#N/A,FALSE,"경영"}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localSheetId="4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3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localSheetId="4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>[7]기본재산목록!#REF!</definedName>
    <definedName name="워야" localSheetId="1" hidden="1">#REF!</definedName>
    <definedName name="워야" localSheetId="3" hidden="1">#REF!</definedName>
    <definedName name="워야" localSheetId="2" hidden="1">#REF!</definedName>
    <definedName name="워야" localSheetId="4" hidden="1">#REF!</definedName>
    <definedName name="워야" hidden="1">#REF!</definedName>
    <definedName name="이름" localSheetId="1">#REF!</definedName>
    <definedName name="이름" localSheetId="3">#REF!</definedName>
    <definedName name="이름" localSheetId="2">#REF!</definedName>
    <definedName name="이름" localSheetId="4">#REF!</definedName>
    <definedName name="이름">#REF!</definedName>
    <definedName name="이이이이">[6]기본재산목록!#REF!</definedName>
    <definedName name="ㅈ" localSheetId="1" hidden="1">#REF!</definedName>
    <definedName name="ㅈ" localSheetId="3" hidden="1">#REF!</definedName>
    <definedName name="ㅈ" localSheetId="2" hidden="1">#REF!</definedName>
    <definedName name="ㅈ" localSheetId="4" hidden="1">#REF!</definedName>
    <definedName name="ㅈ" hidden="1">#REF!</definedName>
    <definedName name="조정" localSheetId="1" hidden="1">#REF!</definedName>
    <definedName name="조정" localSheetId="3" hidden="1">#REF!</definedName>
    <definedName name="조정" localSheetId="2" hidden="1">#REF!</definedName>
    <definedName name="조정" localSheetId="4" hidden="1">#REF!</definedName>
    <definedName name="조정" hidden="1">#REF!</definedName>
    <definedName name="중요성" localSheetId="1" hidden="1">#REF!</definedName>
    <definedName name="중요성" localSheetId="3" hidden="1">#REF!</definedName>
    <definedName name="중요성" localSheetId="2" hidden="1">#REF!</definedName>
    <definedName name="중요성" localSheetId="4" hidden="1">#REF!</definedName>
    <definedName name="중요성" hidden="1">#REF!</definedName>
    <definedName name="중요성이야" localSheetId="1" hidden="1">#REF!</definedName>
    <definedName name="중요성이야" localSheetId="3" hidden="1">#REF!</definedName>
    <definedName name="중요성이야" localSheetId="2" hidden="1">#REF!</definedName>
    <definedName name="중요성이야" localSheetId="4" hidden="1">#REF!</definedName>
    <definedName name="중요성이야" hidden="1">#REF!</definedName>
    <definedName name="총괄">[6]기본재산목록!#REF!</definedName>
    <definedName name="총괄..">[6]기본재산목록!#REF!</definedName>
    <definedName name="총평수정" localSheetId="1">#REF!</definedName>
    <definedName name="총평수정" localSheetId="3">#REF!</definedName>
    <definedName name="총평수정" localSheetId="2">#REF!</definedName>
    <definedName name="총평수정" localSheetId="4">#REF!</definedName>
    <definedName name="총평수정">#REF!</definedName>
    <definedName name="ㅋ" localSheetId="1">#REF!</definedName>
    <definedName name="ㅋ" localSheetId="3">#REF!</definedName>
    <definedName name="ㅋ" localSheetId="2">#REF!</definedName>
    <definedName name="ㅋ" localSheetId="4">#REF!</definedName>
    <definedName name="ㅋ">#REF!</definedName>
    <definedName name="폐기자산" localSheetId="1" hidden="1">#REF!</definedName>
    <definedName name="폐기자산" localSheetId="3" hidden="1">#REF!</definedName>
    <definedName name="폐기자산" localSheetId="2" hidden="1">#REF!</definedName>
    <definedName name="폐기자산" localSheetId="4" hidden="1">#REF!</definedName>
    <definedName name="폐기자산" hidden="1">#REF!</definedName>
    <definedName name="표지2" localSheetId="1">#REF!</definedName>
    <definedName name="표지2" localSheetId="3">#REF!</definedName>
    <definedName name="표지2" localSheetId="2">#REF!</definedName>
    <definedName name="표지2" localSheetId="4">#REF!</definedName>
    <definedName name="표지2">#REF!</definedName>
    <definedName name="ㅗㅓ" localSheetId="1" hidden="1">#REF!</definedName>
    <definedName name="ㅗㅓ" localSheetId="3" hidden="1">#REF!</definedName>
    <definedName name="ㅗㅓ" localSheetId="2" hidden="1">#REF!</definedName>
    <definedName name="ㅗㅓ" localSheetId="4" hidden="1">#REF!</definedName>
    <definedName name="ㅗㅓ" hidden="1">#REF!</definedName>
    <definedName name="ㅛ263">[6]기본재산목록!#REF!</definedName>
  </definedNames>
  <calcPr calcId="152511"/>
</workbook>
</file>

<file path=xl/calcChain.xml><?xml version="1.0" encoding="utf-8"?>
<calcChain xmlns="http://schemas.openxmlformats.org/spreadsheetml/2006/main">
  <c r="D294" i="37" l="1"/>
  <c r="C294" i="37"/>
  <c r="E293" i="37"/>
  <c r="E292" i="37"/>
  <c r="E291" i="37"/>
  <c r="E290" i="37"/>
  <c r="E289" i="37"/>
  <c r="E288" i="37"/>
  <c r="E287" i="37"/>
  <c r="E286" i="37"/>
  <c r="E285" i="37"/>
  <c r="E284" i="37"/>
  <c r="E283" i="37"/>
  <c r="E282" i="37"/>
  <c r="E281" i="37"/>
  <c r="E280" i="37"/>
  <c r="E279" i="37"/>
  <c r="E278" i="37"/>
  <c r="E277" i="37"/>
  <c r="E276" i="37"/>
  <c r="E275" i="37"/>
  <c r="E274" i="37"/>
  <c r="E273" i="37"/>
  <c r="E272" i="37"/>
  <c r="E271" i="37"/>
  <c r="E270" i="37"/>
  <c r="E269" i="37"/>
  <c r="E268" i="37"/>
  <c r="E267" i="37"/>
  <c r="E266" i="37"/>
  <c r="E265" i="37"/>
  <c r="E264" i="37"/>
  <c r="E263" i="37"/>
  <c r="E262" i="37"/>
  <c r="E261" i="37"/>
  <c r="E260" i="37"/>
  <c r="E259" i="37"/>
  <c r="E258" i="37"/>
  <c r="E257" i="37"/>
  <c r="E256" i="37"/>
  <c r="E255" i="37"/>
  <c r="E254" i="37"/>
  <c r="E253" i="37"/>
  <c r="E252" i="37"/>
  <c r="E251" i="37"/>
  <c r="E250" i="37"/>
  <c r="E249" i="37"/>
  <c r="E248" i="37"/>
  <c r="E247" i="37"/>
  <c r="E246" i="37"/>
  <c r="E245" i="37"/>
  <c r="E244" i="37"/>
  <c r="E243" i="37"/>
  <c r="E242" i="37"/>
  <c r="E241" i="37"/>
  <c r="E240" i="37"/>
  <c r="E239" i="37"/>
  <c r="E238" i="37"/>
  <c r="E237" i="37"/>
  <c r="E236" i="37"/>
  <c r="E235" i="37"/>
  <c r="E234" i="37"/>
  <c r="E233" i="37"/>
  <c r="E232" i="37"/>
  <c r="E231" i="37"/>
  <c r="E230" i="37"/>
  <c r="E229" i="37"/>
  <c r="E228" i="37"/>
  <c r="E227" i="37"/>
  <c r="E226" i="37"/>
  <c r="E225" i="37"/>
  <c r="E224" i="37"/>
  <c r="E223" i="37"/>
  <c r="E222" i="37"/>
  <c r="E221" i="37"/>
  <c r="E220" i="37"/>
  <c r="E219" i="37"/>
  <c r="E218" i="37"/>
  <c r="E217" i="37"/>
  <c r="E216" i="37"/>
  <c r="E215" i="37"/>
  <c r="E214" i="37"/>
  <c r="E213" i="37"/>
  <c r="E212" i="37"/>
  <c r="E211" i="37"/>
  <c r="E210" i="37"/>
  <c r="E209" i="37"/>
  <c r="E208" i="37"/>
  <c r="E207" i="37"/>
  <c r="E206" i="37"/>
  <c r="E205" i="37"/>
  <c r="E204" i="37"/>
  <c r="E203" i="37"/>
  <c r="E202" i="37"/>
  <c r="E201" i="37"/>
  <c r="E200" i="37"/>
  <c r="E199" i="37"/>
  <c r="E198" i="37"/>
  <c r="E197" i="37"/>
  <c r="E196" i="37"/>
  <c r="E195" i="37"/>
  <c r="E194" i="37"/>
  <c r="E193" i="37"/>
  <c r="E192" i="37"/>
  <c r="E191" i="37"/>
  <c r="E190" i="37"/>
  <c r="E189" i="37"/>
  <c r="E188" i="37"/>
  <c r="E187" i="37"/>
  <c r="E186" i="37"/>
  <c r="E185" i="37"/>
  <c r="E184" i="37"/>
  <c r="E183" i="37"/>
  <c r="E182" i="37"/>
  <c r="E181" i="37"/>
  <c r="E180" i="37"/>
  <c r="E179" i="37"/>
  <c r="E178" i="37"/>
  <c r="E177" i="37"/>
  <c r="E176" i="37"/>
  <c r="E175" i="37"/>
  <c r="E174" i="37"/>
  <c r="E173" i="37"/>
  <c r="E172" i="37"/>
  <c r="E171" i="37"/>
  <c r="E170" i="37"/>
  <c r="E169" i="37"/>
  <c r="E168" i="37"/>
  <c r="E167" i="37"/>
  <c r="E166" i="37"/>
  <c r="E165" i="37"/>
  <c r="E164" i="37"/>
  <c r="E163" i="37"/>
  <c r="E162" i="37"/>
  <c r="E161" i="37"/>
  <c r="E160" i="37"/>
  <c r="E159" i="37"/>
  <c r="E158" i="37"/>
  <c r="E157" i="37"/>
  <c r="E156" i="37"/>
  <c r="E155" i="37"/>
  <c r="E154" i="37"/>
  <c r="E153" i="37"/>
  <c r="E152" i="37"/>
  <c r="E151" i="37"/>
  <c r="E150" i="37"/>
  <c r="E149" i="37"/>
  <c r="E148" i="37"/>
  <c r="E147" i="37"/>
  <c r="E146" i="37"/>
  <c r="E145" i="37"/>
  <c r="E144" i="37"/>
  <c r="E143" i="37"/>
  <c r="E142" i="37"/>
  <c r="E141" i="37"/>
  <c r="E140" i="37"/>
  <c r="E139" i="37"/>
  <c r="E138" i="37"/>
  <c r="E137" i="37"/>
  <c r="E136" i="37"/>
  <c r="E135" i="37"/>
  <c r="E134" i="37"/>
  <c r="E133" i="37"/>
  <c r="E132" i="37"/>
  <c r="E131" i="37"/>
  <c r="E130" i="37"/>
  <c r="E129" i="37"/>
  <c r="E128" i="37"/>
  <c r="E127" i="37"/>
  <c r="E126" i="37"/>
  <c r="E125" i="37"/>
  <c r="E124" i="37"/>
  <c r="E123" i="37"/>
  <c r="E122" i="37"/>
  <c r="E121" i="37"/>
  <c r="E120" i="37"/>
  <c r="E119" i="37"/>
  <c r="E118" i="37"/>
  <c r="E117" i="37"/>
  <c r="E116" i="37"/>
  <c r="E115" i="37"/>
  <c r="E114" i="37"/>
  <c r="E113" i="37"/>
  <c r="E112" i="37"/>
  <c r="E111" i="37"/>
  <c r="E110" i="37"/>
  <c r="E109" i="37"/>
  <c r="E108" i="37"/>
  <c r="E107" i="37"/>
  <c r="E106" i="37"/>
  <c r="E105" i="37"/>
  <c r="E104" i="37"/>
  <c r="E103" i="37"/>
  <c r="E102" i="37"/>
  <c r="E101" i="37"/>
  <c r="E100" i="37"/>
  <c r="E99" i="37"/>
  <c r="E98" i="37"/>
  <c r="E97" i="37"/>
  <c r="E96" i="37"/>
  <c r="E95" i="37"/>
  <c r="E94" i="37"/>
  <c r="E93" i="37"/>
  <c r="E92" i="37"/>
  <c r="E91" i="37"/>
  <c r="E90" i="37"/>
  <c r="E89" i="37"/>
  <c r="E88" i="37"/>
  <c r="E87" i="37"/>
  <c r="E86" i="37"/>
  <c r="E85" i="37"/>
  <c r="E84" i="37"/>
  <c r="E83" i="37"/>
  <c r="E82" i="37"/>
  <c r="E81" i="37"/>
  <c r="E80" i="37"/>
  <c r="E79" i="37"/>
  <c r="E78" i="37"/>
  <c r="E77" i="37"/>
  <c r="E76" i="37"/>
  <c r="E75" i="37"/>
  <c r="E74" i="37"/>
  <c r="E73" i="37"/>
  <c r="E72" i="37"/>
  <c r="E71" i="37"/>
  <c r="E70" i="37"/>
  <c r="E69" i="37"/>
  <c r="E68" i="37"/>
  <c r="E67" i="37"/>
  <c r="E66" i="37"/>
  <c r="E65" i="37"/>
  <c r="E64" i="37"/>
  <c r="E63" i="37"/>
  <c r="E62" i="37"/>
  <c r="E61" i="37"/>
  <c r="E60" i="37"/>
  <c r="E59" i="37"/>
  <c r="E58" i="37"/>
  <c r="E57" i="37"/>
  <c r="E56" i="37"/>
  <c r="E55" i="37"/>
  <c r="E54" i="37"/>
  <c r="E53" i="37"/>
  <c r="E52" i="37"/>
  <c r="E51" i="37"/>
  <c r="E50" i="37"/>
  <c r="E49" i="37"/>
  <c r="E48" i="37"/>
  <c r="E47" i="37"/>
  <c r="E46" i="37"/>
  <c r="E45" i="37"/>
  <c r="E44" i="37"/>
  <c r="E43" i="37"/>
  <c r="E42" i="37"/>
  <c r="E41" i="37"/>
  <c r="E40" i="37"/>
  <c r="E39" i="37"/>
  <c r="E38" i="37"/>
  <c r="E37" i="37"/>
  <c r="E36" i="37"/>
  <c r="E35" i="37"/>
  <c r="E34" i="37"/>
  <c r="E33" i="37"/>
  <c r="E32" i="37"/>
  <c r="E31" i="37"/>
  <c r="E30" i="37"/>
  <c r="E29" i="37"/>
  <c r="E28" i="37"/>
  <c r="E27" i="37"/>
  <c r="E26" i="37"/>
  <c r="E25" i="37"/>
  <c r="E24" i="37"/>
  <c r="E23" i="37"/>
  <c r="E22" i="37"/>
  <c r="E21" i="37"/>
  <c r="E20" i="37"/>
  <c r="E19" i="37"/>
  <c r="E18" i="37"/>
  <c r="E17" i="37"/>
  <c r="E16" i="37"/>
  <c r="E15" i="37"/>
  <c r="E14" i="37"/>
  <c r="E13" i="37"/>
  <c r="E12" i="37"/>
  <c r="E11" i="37"/>
  <c r="E10" i="37"/>
  <c r="E9" i="37"/>
  <c r="E8" i="37"/>
  <c r="E7" i="37"/>
  <c r="E294" i="37" s="1"/>
  <c r="D21" i="36"/>
  <c r="G244" i="35"/>
  <c r="C244" i="35"/>
  <c r="G227" i="35"/>
  <c r="C151" i="35"/>
  <c r="C137" i="35"/>
  <c r="C107" i="35"/>
  <c r="G103" i="35"/>
  <c r="C90" i="35"/>
  <c r="C75" i="35"/>
  <c r="G63" i="35"/>
  <c r="C61" i="35"/>
  <c r="G50" i="35"/>
  <c r="G32" i="35"/>
  <c r="C30" i="35"/>
  <c r="C26" i="35"/>
  <c r="C23" i="35"/>
  <c r="G22" i="35"/>
  <c r="C19" i="35"/>
  <c r="G17" i="35"/>
  <c r="C17" i="35"/>
  <c r="C12" i="35"/>
  <c r="C10" i="35"/>
  <c r="G245" i="35" s="1"/>
  <c r="G9" i="35"/>
  <c r="D47" i="34"/>
  <c r="C17" i="27"/>
  <c r="D28" i="32"/>
  <c r="C28" i="32"/>
  <c r="B28" i="32"/>
  <c r="A28" i="32"/>
  <c r="E23" i="32"/>
  <c r="E28" i="32" s="1"/>
  <c r="D14" i="32"/>
  <c r="B14" i="32"/>
  <c r="A14" i="32"/>
  <c r="E7" i="32"/>
  <c r="C7" i="32"/>
  <c r="B7" i="32"/>
  <c r="C6" i="32"/>
  <c r="C14" i="32" s="1"/>
  <c r="B6" i="32"/>
  <c r="D18" i="26"/>
  <c r="E6" i="32" l="1"/>
  <c r="E14" i="32" l="1"/>
  <c r="H113" i="24" l="1"/>
  <c r="H114" i="24"/>
  <c r="H115" i="24"/>
  <c r="H116" i="24"/>
  <c r="H117" i="24"/>
  <c r="J131" i="23"/>
  <c r="H128" i="23"/>
  <c r="H129" i="23"/>
  <c r="G119" i="24" l="1"/>
  <c r="H8" i="23" l="1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H60" i="23"/>
  <c r="H61" i="23"/>
  <c r="H62" i="23"/>
  <c r="H63" i="23"/>
  <c r="H64" i="23"/>
  <c r="H65" i="23"/>
  <c r="H66" i="23"/>
  <c r="H67" i="23"/>
  <c r="H68" i="23"/>
  <c r="H69" i="23"/>
  <c r="H70" i="23"/>
  <c r="H71" i="23"/>
  <c r="H72" i="23"/>
  <c r="H73" i="23"/>
  <c r="H74" i="23"/>
  <c r="H75" i="23"/>
  <c r="H76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H105" i="23"/>
  <c r="H106" i="23"/>
  <c r="H107" i="23"/>
  <c r="H108" i="23"/>
  <c r="H109" i="23"/>
  <c r="H110" i="23"/>
  <c r="H111" i="23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H124" i="23"/>
  <c r="H125" i="23"/>
  <c r="H126" i="23"/>
  <c r="H127" i="23"/>
  <c r="H7" i="23"/>
  <c r="H8" i="24"/>
  <c r="H11" i="24"/>
  <c r="H12" i="24"/>
  <c r="H14" i="24"/>
  <c r="H16" i="24"/>
  <c r="H18" i="24"/>
  <c r="H20" i="24"/>
  <c r="H21" i="24"/>
  <c r="H22" i="24"/>
  <c r="H23" i="24"/>
  <c r="H24" i="24"/>
  <c r="H27" i="24"/>
  <c r="H28" i="24"/>
  <c r="H30" i="24"/>
  <c r="H32" i="24"/>
  <c r="H34" i="24"/>
  <c r="H36" i="24"/>
  <c r="H37" i="24"/>
  <c r="H38" i="24"/>
  <c r="H39" i="24"/>
  <c r="H40" i="24"/>
  <c r="H43" i="24"/>
  <c r="H44" i="24"/>
  <c r="H46" i="24"/>
  <c r="H48" i="24"/>
  <c r="H50" i="24"/>
  <c r="H52" i="24"/>
  <c r="H53" i="24"/>
  <c r="H54" i="24"/>
  <c r="H58" i="24"/>
  <c r="H59" i="24"/>
  <c r="H62" i="24"/>
  <c r="H65" i="24"/>
  <c r="H66" i="24"/>
  <c r="H69" i="24"/>
  <c r="H70" i="24"/>
  <c r="H74" i="24"/>
  <c r="H77" i="24"/>
  <c r="H78" i="24"/>
  <c r="H81" i="24"/>
  <c r="H82" i="24"/>
  <c r="H85" i="24"/>
  <c r="H86" i="24"/>
  <c r="H90" i="24"/>
  <c r="H91" i="24"/>
  <c r="H94" i="24"/>
  <c r="H97" i="24"/>
  <c r="H98" i="24"/>
  <c r="H101" i="24"/>
  <c r="H102" i="24"/>
  <c r="H106" i="24"/>
  <c r="H109" i="24"/>
  <c r="H110" i="24"/>
  <c r="D119" i="24"/>
  <c r="H9" i="24"/>
  <c r="H10" i="24"/>
  <c r="H13" i="24"/>
  <c r="H15" i="24"/>
  <c r="H17" i="24"/>
  <c r="H19" i="24"/>
  <c r="H25" i="24"/>
  <c r="H26" i="24"/>
  <c r="H29" i="24"/>
  <c r="H31" i="24"/>
  <c r="H33" i="24"/>
  <c r="H35" i="24"/>
  <c r="H41" i="24"/>
  <c r="H42" i="24"/>
  <c r="H45" i="24"/>
  <c r="H47" i="24"/>
  <c r="H49" i="24"/>
  <c r="H51" i="24"/>
  <c r="H55" i="24"/>
  <c r="H56" i="24"/>
  <c r="H57" i="24"/>
  <c r="H60" i="24"/>
  <c r="H61" i="24"/>
  <c r="H63" i="24"/>
  <c r="H64" i="24"/>
  <c r="H67" i="24"/>
  <c r="H68" i="24"/>
  <c r="H71" i="24"/>
  <c r="H72" i="24"/>
  <c r="H73" i="24"/>
  <c r="H75" i="24"/>
  <c r="H76" i="24"/>
  <c r="H79" i="24"/>
  <c r="H80" i="24"/>
  <c r="H83" i="24"/>
  <c r="H84" i="24"/>
  <c r="H87" i="24"/>
  <c r="H88" i="24"/>
  <c r="H89" i="24"/>
  <c r="H92" i="24"/>
  <c r="H93" i="24"/>
  <c r="H95" i="24"/>
  <c r="H96" i="24"/>
  <c r="H99" i="24"/>
  <c r="H100" i="24"/>
  <c r="H103" i="24"/>
  <c r="H104" i="24"/>
  <c r="H105" i="24"/>
  <c r="H107" i="24"/>
  <c r="H108" i="24"/>
  <c r="H111" i="24"/>
  <c r="H112" i="24"/>
  <c r="H7" i="24"/>
  <c r="H27" i="21"/>
  <c r="H25" i="21"/>
  <c r="H26" i="21"/>
  <c r="F31" i="21"/>
  <c r="G131" i="23" l="1"/>
  <c r="H9" i="21" l="1"/>
  <c r="H11" i="21"/>
  <c r="H12" i="21"/>
  <c r="H13" i="21"/>
  <c r="H14" i="21"/>
  <c r="H15" i="21"/>
  <c r="H16" i="21"/>
  <c r="H17" i="21"/>
  <c r="H18" i="21"/>
  <c r="H19" i="21"/>
  <c r="H20" i="21"/>
  <c r="H21" i="21"/>
  <c r="H22" i="21"/>
  <c r="H23" i="21"/>
  <c r="H24" i="21"/>
  <c r="H28" i="21"/>
  <c r="H29" i="21"/>
  <c r="H30" i="21"/>
  <c r="H8" i="21"/>
  <c r="E31" i="21"/>
  <c r="D31" i="21"/>
  <c r="J31" i="21"/>
  <c r="K162" i="22"/>
  <c r="H119" i="24" l="1"/>
  <c r="J119" i="24" s="1"/>
  <c r="G31" i="21"/>
  <c r="H10" i="21"/>
  <c r="H31" i="21" s="1"/>
  <c r="K31" i="21" s="1"/>
  <c r="E131" i="23" l="1"/>
  <c r="F131" i="23"/>
  <c r="H131" i="23"/>
  <c r="J132" i="23" s="1"/>
  <c r="D131" i="23"/>
  <c r="E119" i="24"/>
  <c r="F119" i="24"/>
  <c r="E22" i="17"/>
</calcChain>
</file>

<file path=xl/comments1.xml><?xml version="1.0" encoding="utf-8"?>
<comments xmlns="http://schemas.openxmlformats.org/spreadsheetml/2006/main">
  <authors>
    <author>user</author>
    <author>뉴서울</author>
  </authors>
  <commentList>
    <comment ref="B11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 : 287,888,980원
2012년 일부 불용처리 : 38,799,048원
2015년 일부 불용처리
: 426,190,000원(23대)</t>
        </r>
      </text>
    </comment>
    <comment ref="B18" authorId="1" shape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구축물에서 이동
10.01.11</t>
        </r>
      </text>
    </comment>
  </commentList>
</comments>
</file>

<file path=xl/comments2.xml><?xml version="1.0" encoding="utf-8"?>
<comments xmlns="http://schemas.openxmlformats.org/spreadsheetml/2006/main">
  <authors>
    <author>user</author>
    <author>뉴서울</author>
  </authors>
  <commentList>
    <comment ref="E8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 : 10,438,568원
2012년 일부 불용처리 : 4,265,450원</t>
        </r>
      </text>
    </comment>
    <comment ref="E30" authorId="1" shape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구축물에서 이동
04.06.29
10.01.11</t>
        </r>
      </text>
    </comment>
    <comment ref="E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372,727원</t>
        </r>
      </text>
    </comment>
    <comment ref="A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1,000,000원</t>
        </r>
      </text>
    </comment>
    <comment ref="A56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불용처리: 336,364원</t>
        </r>
      </text>
    </comment>
    <comment ref="A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324,545원</t>
        </r>
      </text>
    </comment>
    <comment ref="A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2,550,000원</t>
        </r>
      </text>
    </comment>
  </commentList>
</comments>
</file>

<file path=xl/comments3.xml><?xml version="1.0" encoding="utf-8"?>
<comments xmlns="http://schemas.openxmlformats.org/spreadsheetml/2006/main">
  <authors>
    <author>뉴서울</author>
    <author>user</author>
  </authors>
  <commentList>
    <comment ref="B7" authorId="0" shape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비품에서 이동</t>
        </r>
      </text>
    </comment>
    <comment ref="B8" authorId="0" shape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비품에서 이동</t>
        </r>
      </text>
    </comment>
    <comment ref="B12" authorId="1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 : 35,000원
2016년 일부 불용처리 
: 350,000원</t>
        </r>
      </text>
    </comment>
  </commentList>
</comments>
</file>

<file path=xl/sharedStrings.xml><?xml version="1.0" encoding="utf-8"?>
<sst xmlns="http://schemas.openxmlformats.org/spreadsheetml/2006/main" count="2604" uniqueCount="1609">
  <si>
    <t>(단위 : 원)</t>
    <phoneticPr fontId="7" type="noConversion"/>
  </si>
  <si>
    <t>취득가액</t>
  </si>
  <si>
    <t>당기말잔액</t>
  </si>
  <si>
    <t>비   고</t>
  </si>
  <si>
    <t>미술작품내역명세서</t>
  </si>
  <si>
    <t xml:space="preserve"> 세부 내역은</t>
  </si>
  <si>
    <t>(단위 : 원)</t>
  </si>
  <si>
    <t>계</t>
  </si>
  <si>
    <t>합     계</t>
  </si>
  <si>
    <t xml:space="preserve"> </t>
  </si>
  <si>
    <t>(단위 :  원)</t>
    <phoneticPr fontId="6" type="noConversion"/>
  </si>
  <si>
    <t>(단위 :  원)</t>
    <phoneticPr fontId="6" type="noConversion"/>
  </si>
  <si>
    <t>(단위 :  원)</t>
    <phoneticPr fontId="14" type="noConversion"/>
  </si>
  <si>
    <t>항  목</t>
  </si>
  <si>
    <t>내          역</t>
  </si>
  <si>
    <t>금   액</t>
  </si>
  <si>
    <t>지  번</t>
  </si>
  <si>
    <t xml:space="preserve"> 금   액 </t>
  </si>
  <si>
    <t>(단위 :  원)</t>
    <phoneticPr fontId="14" type="noConversion"/>
  </si>
  <si>
    <t>잔존가액</t>
  </si>
  <si>
    <t>취득일</t>
  </si>
  <si>
    <t>취득일</t>
    <phoneticPr fontId="6" type="noConversion"/>
  </si>
  <si>
    <t>구분</t>
  </si>
  <si>
    <t>전기이월</t>
  </si>
  <si>
    <t>무대면막1식</t>
  </si>
  <si>
    <t>음향장치1식</t>
  </si>
  <si>
    <t>변전실</t>
  </si>
  <si>
    <t>마이크라인1식</t>
  </si>
  <si>
    <t>변압기용량감량</t>
  </si>
  <si>
    <t>보일러공사1식</t>
  </si>
  <si>
    <t>자동개폐기(문)</t>
  </si>
  <si>
    <t>냉동기,도시가스</t>
  </si>
  <si>
    <t>테이블리프트</t>
  </si>
  <si>
    <t>무대덧마루1식</t>
  </si>
  <si>
    <t>기중차단기</t>
  </si>
  <si>
    <t>음향반사판</t>
  </si>
  <si>
    <t>고압차단기</t>
  </si>
  <si>
    <t>승강기1식</t>
  </si>
  <si>
    <t>CCTV,전자감지기</t>
  </si>
  <si>
    <t>배관설비</t>
  </si>
  <si>
    <t>전화교환대</t>
  </si>
  <si>
    <t>공조시설인입</t>
  </si>
  <si>
    <t>인터폰(연)</t>
  </si>
  <si>
    <t>연구소난방배관</t>
  </si>
  <si>
    <t>냉방기설치</t>
  </si>
  <si>
    <t>강제배기시설</t>
  </si>
  <si>
    <t>물탱크(연)</t>
  </si>
  <si>
    <t>전산실주전원증설</t>
  </si>
  <si>
    <t>음향시설(미)</t>
  </si>
  <si>
    <t>오케스트라핏트</t>
  </si>
  <si>
    <t>특고압케이블(연)</t>
  </si>
  <si>
    <t>작업용콤퓨레샤</t>
  </si>
  <si>
    <t>교육용콤퓨레샤</t>
  </si>
  <si>
    <t>음향반사판(문)</t>
  </si>
  <si>
    <t>무선마이크(연)</t>
  </si>
  <si>
    <t>바톤감속기(연)</t>
  </si>
  <si>
    <t>조명기재설치(연)</t>
  </si>
  <si>
    <t>승강기기계실이전</t>
  </si>
  <si>
    <t>공조기교체</t>
  </si>
  <si>
    <t>냉방기 보수공사</t>
  </si>
  <si>
    <t>조명기자재</t>
  </si>
  <si>
    <t>특고압누전설비</t>
  </si>
  <si>
    <t>전기시설고압</t>
  </si>
  <si>
    <t>전기용량증설</t>
  </si>
  <si>
    <t>공연연습실공조기</t>
  </si>
  <si>
    <t>고압차단기보수</t>
  </si>
  <si>
    <t>전기승압공사</t>
  </si>
  <si>
    <t>조명용 기자재(문)</t>
  </si>
  <si>
    <t>음향기자재(문)</t>
  </si>
  <si>
    <t>프로세움타워설치(문)</t>
  </si>
  <si>
    <t>소극장상부구조물(문)</t>
  </si>
  <si>
    <t>조명기자재(문)</t>
  </si>
  <si>
    <t>펌프류교체공사(미)</t>
  </si>
  <si>
    <t>탱크류교체공사(미)</t>
  </si>
  <si>
    <t>보일러연도교체(연)</t>
  </si>
  <si>
    <t>녹음기자재1식(연)</t>
  </si>
  <si>
    <t>무대조명기자재(연)</t>
  </si>
  <si>
    <t>냉방기구입(문)</t>
  </si>
  <si>
    <t>룸에어콘설치(문)</t>
  </si>
  <si>
    <t>이중문설치공사(문)</t>
  </si>
  <si>
    <t>음향기자재설치(문)</t>
  </si>
  <si>
    <t>조명기자재구입(문)</t>
  </si>
  <si>
    <t>냉난방기설치(문)</t>
  </si>
  <si>
    <t>CCTV시스템 교체(문)</t>
  </si>
  <si>
    <t>음향기자재구매(미)</t>
  </si>
  <si>
    <t>무대조명(예)</t>
  </si>
  <si>
    <t>바닥패치공사(연)</t>
  </si>
  <si>
    <t>콘솔보수공사(연)</t>
  </si>
  <si>
    <t>보일러교체(연)</t>
  </si>
  <si>
    <t>소화배관보수(예)</t>
  </si>
  <si>
    <t>내부설치공사(미)</t>
  </si>
  <si>
    <t>기계배관설비공사(미)</t>
  </si>
  <si>
    <t>냉각탐보수공사(미)</t>
  </si>
  <si>
    <t>가스버너교체(미)</t>
  </si>
  <si>
    <t>객석출입방음문</t>
  </si>
  <si>
    <t>예슬극장네트웍</t>
  </si>
  <si>
    <t>레자방음문</t>
  </si>
  <si>
    <t>대극장조명디머</t>
  </si>
  <si>
    <t>축전지설비</t>
  </si>
  <si>
    <t>CCTV 시스템</t>
  </si>
  <si>
    <t>전자전광판</t>
  </si>
  <si>
    <t>디머 DMW 분배기</t>
  </si>
  <si>
    <t>조명유니트</t>
  </si>
  <si>
    <t>적외선카메라</t>
  </si>
  <si>
    <t>전기소방화재예측시스템</t>
  </si>
  <si>
    <t>급수가압펌프</t>
  </si>
  <si>
    <t>시스템에어컨(겸용)</t>
  </si>
  <si>
    <t>도시가스 사용시설</t>
  </si>
  <si>
    <t>승강기교체공사</t>
  </si>
  <si>
    <t>화재예측시스템보완</t>
  </si>
  <si>
    <t>극장의자</t>
  </si>
  <si>
    <t>장애인리프트</t>
  </si>
  <si>
    <t>조명기구</t>
  </si>
  <si>
    <t>무대기계장치</t>
  </si>
  <si>
    <t>절전시스템설치</t>
  </si>
  <si>
    <t>음향장비</t>
  </si>
  <si>
    <t>정수기냉온수기</t>
  </si>
  <si>
    <t>소화전 주펌프 교체</t>
  </si>
  <si>
    <t>미술관 엘리베이터</t>
  </si>
  <si>
    <t>취 득   가 액</t>
  </si>
  <si>
    <t>휴  게  소   1  동</t>
  </si>
  <si>
    <t>90. 1. 1</t>
  </si>
  <si>
    <t>휴  게  소   2  동</t>
  </si>
  <si>
    <t>휴  게  소   3  동</t>
  </si>
  <si>
    <t>휴  게  소   4  동</t>
  </si>
  <si>
    <t>식  재  료  창  고</t>
  </si>
  <si>
    <t>클  럽  하  우  스</t>
  </si>
  <si>
    <t>기  사  대  기  실</t>
  </si>
  <si>
    <t>수      위      실</t>
  </si>
  <si>
    <t>연 습 장  관 리 동</t>
  </si>
  <si>
    <t>사무실 및 복지회관</t>
  </si>
  <si>
    <t>장      비      실</t>
  </si>
  <si>
    <t>장비창고 증축공사</t>
  </si>
  <si>
    <t>직원 숙소 구입(뉴서울빌라202)</t>
  </si>
  <si>
    <t>전동카트고 선급금 및 기성금</t>
  </si>
  <si>
    <t>95. 4.21</t>
  </si>
  <si>
    <t>95. 6.30</t>
  </si>
  <si>
    <t>연습장 타석 개축공사 준공대금</t>
  </si>
  <si>
    <t>96. 9.21</t>
  </si>
  <si>
    <t>연습장 타석 건축허가 용역비</t>
  </si>
  <si>
    <t>연습장 임대에 따른 휴게공간 설치작업</t>
  </si>
  <si>
    <t>진   입    도   로</t>
  </si>
  <si>
    <t>배 수 및  구 조 물</t>
  </si>
  <si>
    <t>저   수    탱   크</t>
  </si>
  <si>
    <t>22.9KY  변전  시설</t>
  </si>
  <si>
    <t>송   수    시   설</t>
  </si>
  <si>
    <t>생 활 용 수  시 설</t>
  </si>
  <si>
    <t>연      습      장</t>
  </si>
  <si>
    <t>집  수  정 ( 삼  리 )</t>
  </si>
  <si>
    <t>CH 생활용수급수시설</t>
  </si>
  <si>
    <t>CH 인입선개폐기설치</t>
  </si>
  <si>
    <t>관   수    시   설</t>
  </si>
  <si>
    <t>가 압 장  물 탱 크</t>
  </si>
  <si>
    <t>오 수 처 리  시 설</t>
  </si>
  <si>
    <t>기 계  배 관 시 설</t>
  </si>
  <si>
    <t>주      차      장</t>
  </si>
  <si>
    <t>생활용수  급수시설</t>
  </si>
  <si>
    <t>주차장    우회도로</t>
  </si>
  <si>
    <t>생활용수    물탱크</t>
  </si>
  <si>
    <t>관   리    도   로</t>
  </si>
  <si>
    <t>보      호      벽</t>
  </si>
  <si>
    <t>비탈면  보호  공사</t>
  </si>
  <si>
    <t>남코스 3홀관수시설</t>
  </si>
  <si>
    <t>암.절토면 보호공사</t>
  </si>
  <si>
    <t>오폐수 탄천수계</t>
  </si>
  <si>
    <t>석      수      로</t>
  </si>
  <si>
    <t>철 성 토 면  공 사</t>
  </si>
  <si>
    <t>낙석방지용    휀스</t>
  </si>
  <si>
    <t>오폐수  처리  공사</t>
  </si>
  <si>
    <t>13홀비탈면보호공사</t>
  </si>
  <si>
    <t>매점 및 부속동</t>
  </si>
  <si>
    <t>북 14홀 옹벽  공사</t>
  </si>
  <si>
    <t>석수로  보수  공사</t>
  </si>
  <si>
    <t>히야신스처리시설</t>
  </si>
  <si>
    <t>북4홀 경사지 유실</t>
  </si>
  <si>
    <t>북5홀 법면 및 집수맨</t>
  </si>
  <si>
    <t>진입도로변 옹벽 설치</t>
  </si>
  <si>
    <t>관리도로 포장공사</t>
  </si>
  <si>
    <t>북5홀 음용지하수공사</t>
  </si>
  <si>
    <t>남6홀 휀스 공사</t>
  </si>
  <si>
    <t>관리도로 아스콘 재포</t>
  </si>
  <si>
    <t>남3홀 음용지하수 개</t>
  </si>
  <si>
    <t>송수관로 이설공사</t>
  </si>
  <si>
    <t>송수관로(2차) 이설공사</t>
  </si>
  <si>
    <t>관리도로 재포장 공사</t>
  </si>
  <si>
    <t>송수관로(3차) 이설공사</t>
  </si>
  <si>
    <t>남3홀 음용수 설비공사</t>
  </si>
  <si>
    <t>남3홀 전기시설공사</t>
  </si>
  <si>
    <t>보명사 야적장 포장공사</t>
  </si>
  <si>
    <t>관리도로, 연습장,주차장</t>
  </si>
  <si>
    <t xml:space="preserve">옹벽 설치(코스부 창고) </t>
  </si>
  <si>
    <t>석수로 설계 용역비</t>
  </si>
  <si>
    <t>오수처리 시설공사</t>
  </si>
  <si>
    <t>코스외곽 석수로 보수</t>
  </si>
  <si>
    <t>안내표지판 설치공사</t>
  </si>
  <si>
    <t>오수처리장 침전조 보수</t>
  </si>
  <si>
    <t>탄벌리 송수관 교체공사</t>
  </si>
  <si>
    <t>관수용수 집수정 개발공사</t>
  </si>
  <si>
    <t>낙뢰피해방지 접지공사</t>
  </si>
  <si>
    <t>구내 통신관로 설치</t>
  </si>
  <si>
    <t>수도관 및 전기 간선케이블</t>
  </si>
  <si>
    <t>탄벌동 송.수배관 교체 공사</t>
  </si>
  <si>
    <t>카트도로 전자유도선 설치공사</t>
  </si>
  <si>
    <t>침    목</t>
  </si>
  <si>
    <t>카트도로 공사</t>
  </si>
  <si>
    <t xml:space="preserve">남코스 관개시설 자재구입 공사 </t>
  </si>
  <si>
    <t>급수자동제어 시스템 공사</t>
  </si>
  <si>
    <t>진입로 아스콘 재포장공사</t>
  </si>
  <si>
    <t>남코스 작업도로 레이아웃</t>
  </si>
  <si>
    <t>탄벌동 석축 및 송수배관 공사</t>
  </si>
  <si>
    <t>남6홀 휀스망 교체 및 철탑도색</t>
  </si>
  <si>
    <t>남코스 전동카트 유도선 설치공사</t>
  </si>
  <si>
    <t>경계휀스 설치공사(공고료 포함)</t>
  </si>
  <si>
    <t>C/H오수처리장 산기관</t>
  </si>
  <si>
    <t>목현천 송수관로 선급급</t>
  </si>
  <si>
    <t>탄벌동 송수배관이설 공사</t>
  </si>
  <si>
    <t>목현천 송수관로 이설공사</t>
  </si>
  <si>
    <t>경안천 집수정공사</t>
  </si>
  <si>
    <t>집수정 전기수전및 자동제어공사</t>
  </si>
  <si>
    <t>퇴비장보완공사</t>
  </si>
  <si>
    <t>공기변설치공사</t>
  </si>
  <si>
    <t>경안천 집수정개발공사 준공대금</t>
  </si>
  <si>
    <t>경안천 전기수전 및 자동제어설치공사 준공대금</t>
  </si>
  <si>
    <t>탄벌동 수중모터펌프구입및설치공사</t>
  </si>
  <si>
    <t>경안천집수정공사 및 전기자동제어설치공사(전용회선료)</t>
  </si>
  <si>
    <t>남북코스 작업 카트도로 포장</t>
  </si>
  <si>
    <t>송수배관 교체공사</t>
  </si>
  <si>
    <t>관수용수 물탱크 및 배관설치</t>
  </si>
  <si>
    <t>집수정(식수) 개발공사</t>
  </si>
  <si>
    <t>남3홀 집수정 수중모터펌프 공사</t>
  </si>
  <si>
    <t>남5홀 주변 도로포장 공사</t>
  </si>
  <si>
    <t>북1홀 퍼팅그린주변 포장공사</t>
  </si>
  <si>
    <t>남.북코스 라이트 설치공사</t>
  </si>
  <si>
    <t>전원 간선,통신 케이블 설치공사</t>
  </si>
  <si>
    <t>진입로 가로등 설치공사</t>
  </si>
  <si>
    <t>남2홀 코스개선 공사</t>
  </si>
  <si>
    <t xml:space="preserve">카트도로 포장공사 </t>
  </si>
  <si>
    <t>송수배관 긴급보수 및 수해복구</t>
  </si>
  <si>
    <t>북16홀 작업도로 신설공사</t>
  </si>
  <si>
    <t>탄벌동 송수관 이전공사</t>
  </si>
  <si>
    <t>LPG 가스 저장탱크 지상설치</t>
  </si>
  <si>
    <t>안전 그물망(휀스) 설치</t>
  </si>
  <si>
    <t>스  프  링  쿨  러</t>
  </si>
  <si>
    <t>어 프  로 치 모 아</t>
  </si>
  <si>
    <t>수중모터기동용 리엑</t>
  </si>
  <si>
    <t>비 상 전 원 발전기</t>
  </si>
  <si>
    <t>5갱 트 랙 타 모 아</t>
  </si>
  <si>
    <t>탯  칭  휠     1개</t>
  </si>
  <si>
    <t>목  재  파  쇄  기</t>
  </si>
  <si>
    <t>남3홀 음용수 심정수 공사</t>
  </si>
  <si>
    <t>샌드프로 5000</t>
  </si>
  <si>
    <t>트 랙 타 1대</t>
  </si>
  <si>
    <t>코스캐리어</t>
  </si>
  <si>
    <t>코스케리어</t>
  </si>
  <si>
    <t>스 키 드 로 다</t>
  </si>
  <si>
    <t>파 종 기</t>
  </si>
  <si>
    <t>승용식 로타리 모아</t>
  </si>
  <si>
    <t>입형 다단 펌프</t>
  </si>
  <si>
    <t>5갱트랙터,3갱티어프로치</t>
  </si>
  <si>
    <t>자 주 식 그 린 모 아</t>
  </si>
  <si>
    <t>01.12.31</t>
  </si>
  <si>
    <t>승용멀티스위퍼</t>
  </si>
  <si>
    <t>페어웨이스위퍼</t>
  </si>
  <si>
    <t>승용식 로타리모어</t>
  </si>
  <si>
    <t>승용식 그린모어</t>
  </si>
  <si>
    <t xml:space="preserve">샌드프로 </t>
  </si>
  <si>
    <t>벙커모래 청소기</t>
  </si>
  <si>
    <t>저상트랙터</t>
  </si>
  <si>
    <t>블로워 구입</t>
  </si>
  <si>
    <t>승용식 5갱모아</t>
  </si>
  <si>
    <t>낙뢰방지 접지보강공사</t>
  </si>
  <si>
    <t>굴삭기 구입(등록비용 포함)</t>
  </si>
  <si>
    <t>버티드레인 구입</t>
  </si>
  <si>
    <t>훼어웨이  스위퍼</t>
  </si>
  <si>
    <t>제설장비(트렉타)</t>
  </si>
  <si>
    <t>터프구르머(3조1셋트)</t>
  </si>
  <si>
    <t>송풍기 구입</t>
  </si>
  <si>
    <t>분수펌프(남3-2대,남12-1대)구입</t>
  </si>
  <si>
    <t>소토사살포기1대</t>
  </si>
  <si>
    <t>장비실 전동샷다 설치비</t>
  </si>
  <si>
    <t>코스관리장비(소형로타리모아)</t>
  </si>
  <si>
    <t>가압장 기동운전반 설치비</t>
  </si>
  <si>
    <t>북코스 신발털이공사</t>
  </si>
  <si>
    <t>수중모터펌프(북6오수펌프장)</t>
  </si>
  <si>
    <t>측량장비(데오라이트)구입</t>
  </si>
  <si>
    <t>측량장비(평판측량기) 구입</t>
  </si>
  <si>
    <t>구내교환대 교체작업</t>
  </si>
  <si>
    <t>탄벌동 가압장 모터펌프</t>
  </si>
  <si>
    <t>식수여과기 설치작업 준공</t>
  </si>
  <si>
    <t>진동식 에어레이터 구입</t>
  </si>
  <si>
    <t>냉각 송풍기 구입</t>
  </si>
  <si>
    <t>페어웨이배토기 구입</t>
  </si>
  <si>
    <t>승용식 5갱모어</t>
  </si>
  <si>
    <t>벙커정리기</t>
  </si>
  <si>
    <t>에어콤프레샤 구입</t>
  </si>
  <si>
    <t>C/H 기계실 온수탱크 교체</t>
  </si>
  <si>
    <t>남코스 급수관 융착기 구입</t>
  </si>
  <si>
    <t>코스 장비(지게차) 구입</t>
  </si>
  <si>
    <t>승용식 그린모아 구입</t>
  </si>
  <si>
    <t>코스 장비(워크맨) 구입</t>
  </si>
  <si>
    <t>워크맨 배토기 구입</t>
  </si>
  <si>
    <t>전기실 몰드변압기 구입</t>
  </si>
  <si>
    <t>경안천 집수정 써징 작업</t>
  </si>
  <si>
    <t>집수정 수중모터 펌프 구입</t>
  </si>
  <si>
    <t>코스 장비(스키드로더) 구입</t>
  </si>
  <si>
    <t>회전식 우드그랩</t>
  </si>
  <si>
    <t>버팔로 브로워</t>
  </si>
  <si>
    <t>자주식 그린에어레이터</t>
  </si>
  <si>
    <t>스키더로더 부착용 앵글 부품</t>
  </si>
  <si>
    <t>수중모터펌프</t>
  </si>
  <si>
    <t>승용식 그린배토기</t>
  </si>
  <si>
    <t>굴삭기 고소작업 어태치먼트</t>
  </si>
  <si>
    <t>자산재평가</t>
  </si>
  <si>
    <t>평가금액</t>
  </si>
  <si>
    <t>662-1</t>
    <phoneticPr fontId="14" type="noConversion"/>
  </si>
  <si>
    <t>체육용지</t>
    <phoneticPr fontId="14" type="noConversion"/>
  </si>
  <si>
    <t>1987.09.26</t>
    <phoneticPr fontId="14" type="noConversion"/>
  </si>
  <si>
    <t>산86</t>
    <phoneticPr fontId="14" type="noConversion"/>
  </si>
  <si>
    <t>임     야</t>
    <phoneticPr fontId="14" type="noConversion"/>
  </si>
  <si>
    <t>668-3</t>
    <phoneticPr fontId="14" type="noConversion"/>
  </si>
  <si>
    <t>소계</t>
    <phoneticPr fontId="14" type="noConversion"/>
  </si>
  <si>
    <t xml:space="preserve"> </t>
    <phoneticPr fontId="14" type="noConversion"/>
  </si>
  <si>
    <t>163</t>
    <phoneticPr fontId="14" type="noConversion"/>
  </si>
  <si>
    <t>163-4</t>
  </si>
  <si>
    <t>163-5</t>
    <phoneticPr fontId="14" type="noConversion"/>
  </si>
  <si>
    <t>1987. 9.26(구 산208-1)</t>
    <phoneticPr fontId="14" type="noConversion"/>
  </si>
  <si>
    <t>2006. 7.13</t>
    <phoneticPr fontId="14" type="noConversion"/>
  </si>
  <si>
    <t>164</t>
    <phoneticPr fontId="14" type="noConversion"/>
  </si>
  <si>
    <t>답</t>
    <phoneticPr fontId="14" type="noConversion"/>
  </si>
  <si>
    <t>182</t>
    <phoneticPr fontId="14" type="noConversion"/>
  </si>
  <si>
    <t>186</t>
    <phoneticPr fontId="14" type="noConversion"/>
  </si>
  <si>
    <t>216-1</t>
    <phoneticPr fontId="14" type="noConversion"/>
  </si>
  <si>
    <t>219</t>
    <phoneticPr fontId="14" type="noConversion"/>
  </si>
  <si>
    <t>1988.06.23</t>
    <phoneticPr fontId="14" type="noConversion"/>
  </si>
  <si>
    <t>219-3</t>
    <phoneticPr fontId="14" type="noConversion"/>
  </si>
  <si>
    <t>220</t>
    <phoneticPr fontId="14" type="noConversion"/>
  </si>
  <si>
    <t>전</t>
    <phoneticPr fontId="14" type="noConversion"/>
  </si>
  <si>
    <t>227-2</t>
    <phoneticPr fontId="14" type="noConversion"/>
  </si>
  <si>
    <t>231</t>
    <phoneticPr fontId="14" type="noConversion"/>
  </si>
  <si>
    <t>293-1</t>
    <phoneticPr fontId="14" type="noConversion"/>
  </si>
  <si>
    <t>298</t>
    <phoneticPr fontId="14" type="noConversion"/>
  </si>
  <si>
    <t>299</t>
    <phoneticPr fontId="14" type="noConversion"/>
  </si>
  <si>
    <t>304</t>
    <phoneticPr fontId="14" type="noConversion"/>
  </si>
  <si>
    <t>305</t>
    <phoneticPr fontId="14" type="noConversion"/>
  </si>
  <si>
    <t>305-1</t>
    <phoneticPr fontId="14" type="noConversion"/>
  </si>
  <si>
    <t>305-2</t>
    <phoneticPr fontId="14" type="noConversion"/>
  </si>
  <si>
    <t>353</t>
    <phoneticPr fontId="14" type="noConversion"/>
  </si>
  <si>
    <t>1988.05.26</t>
    <phoneticPr fontId="14" type="noConversion"/>
  </si>
  <si>
    <t>357</t>
    <phoneticPr fontId="14" type="noConversion"/>
  </si>
  <si>
    <t>721-2</t>
    <phoneticPr fontId="14" type="noConversion"/>
  </si>
  <si>
    <t>737</t>
    <phoneticPr fontId="14" type="noConversion"/>
  </si>
  <si>
    <t>746-3</t>
    <phoneticPr fontId="14" type="noConversion"/>
  </si>
  <si>
    <t>1988.08.05</t>
    <phoneticPr fontId="14" type="noConversion"/>
  </si>
  <si>
    <t>산148-1</t>
    <phoneticPr fontId="14" type="noConversion"/>
  </si>
  <si>
    <t>산148-4</t>
    <phoneticPr fontId="14" type="noConversion"/>
  </si>
  <si>
    <t>산154-1</t>
    <phoneticPr fontId="14" type="noConversion"/>
  </si>
  <si>
    <t>1988.10.10</t>
    <phoneticPr fontId="14" type="noConversion"/>
  </si>
  <si>
    <t>산155-1</t>
    <phoneticPr fontId="14" type="noConversion"/>
  </si>
  <si>
    <t>산162-1</t>
    <phoneticPr fontId="14" type="noConversion"/>
  </si>
  <si>
    <t>산163-1</t>
    <phoneticPr fontId="14" type="noConversion"/>
  </si>
  <si>
    <t>산163-3</t>
    <phoneticPr fontId="14" type="noConversion"/>
  </si>
  <si>
    <t>산164-3(182/4,186)</t>
    <phoneticPr fontId="14" type="noConversion"/>
  </si>
  <si>
    <t>산164-4</t>
  </si>
  <si>
    <t>산164-5(130,602/8,522)</t>
    <phoneticPr fontId="14" type="noConversion"/>
  </si>
  <si>
    <t>산164-6</t>
    <phoneticPr fontId="14" type="noConversion"/>
  </si>
  <si>
    <t>산164-7</t>
    <phoneticPr fontId="14" type="noConversion"/>
  </si>
  <si>
    <t>산164-8</t>
    <phoneticPr fontId="14" type="noConversion"/>
  </si>
  <si>
    <t>산168-1(4/4,790)</t>
    <phoneticPr fontId="14" type="noConversion"/>
  </si>
  <si>
    <t>산169-3</t>
    <phoneticPr fontId="14" type="noConversion"/>
  </si>
  <si>
    <t>산169-4</t>
  </si>
  <si>
    <t>산170-3</t>
    <phoneticPr fontId="14" type="noConversion"/>
  </si>
  <si>
    <t>산171-1</t>
    <phoneticPr fontId="14" type="noConversion"/>
  </si>
  <si>
    <t>산171-3</t>
    <phoneticPr fontId="14" type="noConversion"/>
  </si>
  <si>
    <t>산176-5</t>
    <phoneticPr fontId="14" type="noConversion"/>
  </si>
  <si>
    <t>1987.06.26</t>
    <phoneticPr fontId="14" type="noConversion"/>
  </si>
  <si>
    <t>산194</t>
    <phoneticPr fontId="14" type="noConversion"/>
  </si>
  <si>
    <t>산207</t>
    <phoneticPr fontId="14" type="noConversion"/>
  </si>
  <si>
    <t>산208</t>
  </si>
  <si>
    <t>산241</t>
    <phoneticPr fontId="14" type="noConversion"/>
  </si>
  <si>
    <t>산245-1</t>
    <phoneticPr fontId="14" type="noConversion"/>
  </si>
  <si>
    <t>1(471,595/4,478)</t>
    <phoneticPr fontId="14" type="noConversion"/>
  </si>
  <si>
    <t>11-1</t>
    <phoneticPr fontId="14" type="noConversion"/>
  </si>
  <si>
    <t>28-1</t>
    <phoneticPr fontId="14" type="noConversion"/>
  </si>
  <si>
    <t>41-2</t>
    <phoneticPr fontId="14" type="noConversion"/>
  </si>
  <si>
    <t>41-3</t>
    <phoneticPr fontId="14" type="noConversion"/>
  </si>
  <si>
    <t>51(1,938/776)</t>
    <phoneticPr fontId="14" type="noConversion"/>
  </si>
  <si>
    <t>116-1(202호)</t>
    <phoneticPr fontId="14" type="noConversion"/>
  </si>
  <si>
    <t>대     지</t>
    <phoneticPr fontId="14" type="noConversion"/>
  </si>
  <si>
    <t>1996.09.23</t>
    <phoneticPr fontId="14" type="noConversion"/>
  </si>
  <si>
    <t>117-1(202호)</t>
    <phoneticPr fontId="14" type="noConversion"/>
  </si>
  <si>
    <t>117-2(202호)</t>
    <phoneticPr fontId="14" type="noConversion"/>
  </si>
  <si>
    <t>125-3</t>
    <phoneticPr fontId="14" type="noConversion"/>
  </si>
  <si>
    <t>임야 분할(2004.1)</t>
    <phoneticPr fontId="14" type="noConversion"/>
  </si>
  <si>
    <t>311-1</t>
    <phoneticPr fontId="14" type="noConversion"/>
  </si>
  <si>
    <t>311-2</t>
    <phoneticPr fontId="14" type="noConversion"/>
  </si>
  <si>
    <t>331-4</t>
    <phoneticPr fontId="14" type="noConversion"/>
  </si>
  <si>
    <t>331-5</t>
    <phoneticPr fontId="14" type="noConversion"/>
  </si>
  <si>
    <t>338-5</t>
    <phoneticPr fontId="14" type="noConversion"/>
  </si>
  <si>
    <t>산7-1</t>
    <phoneticPr fontId="14" type="noConversion"/>
  </si>
  <si>
    <t>산10-2</t>
    <phoneticPr fontId="14" type="noConversion"/>
  </si>
  <si>
    <t>산12-2</t>
    <phoneticPr fontId="14" type="noConversion"/>
  </si>
  <si>
    <t>산12-3</t>
  </si>
  <si>
    <t>산14(2,554/50,495)</t>
    <phoneticPr fontId="14" type="noConversion"/>
  </si>
  <si>
    <t>산19</t>
    <phoneticPr fontId="14" type="noConversion"/>
  </si>
  <si>
    <t>산19-2</t>
    <phoneticPr fontId="14" type="noConversion"/>
  </si>
  <si>
    <t>산32-1</t>
    <phoneticPr fontId="14" type="noConversion"/>
  </si>
  <si>
    <t>산32-2</t>
  </si>
  <si>
    <t>산32-7</t>
    <phoneticPr fontId="14" type="noConversion"/>
  </si>
  <si>
    <t>산36-1</t>
    <phoneticPr fontId="14" type="noConversion"/>
  </si>
  <si>
    <t>산36-5</t>
    <phoneticPr fontId="14" type="noConversion"/>
  </si>
  <si>
    <t>산38-1</t>
    <phoneticPr fontId="14" type="noConversion"/>
  </si>
  <si>
    <t>산38-7</t>
    <phoneticPr fontId="14" type="noConversion"/>
  </si>
  <si>
    <t>산38-8(10/4,590)</t>
    <phoneticPr fontId="14" type="noConversion"/>
  </si>
  <si>
    <t>산38-9(115/5,100)</t>
    <phoneticPr fontId="14" type="noConversion"/>
  </si>
  <si>
    <t>산39-1</t>
    <phoneticPr fontId="14" type="noConversion"/>
  </si>
  <si>
    <t>산39-4</t>
    <phoneticPr fontId="14" type="noConversion"/>
  </si>
  <si>
    <t>산43-6</t>
    <phoneticPr fontId="14" type="noConversion"/>
  </si>
  <si>
    <t>산43-7</t>
    <phoneticPr fontId="14" type="noConversion"/>
  </si>
  <si>
    <t>산57-1</t>
    <phoneticPr fontId="14" type="noConversion"/>
  </si>
  <si>
    <t>산57-8</t>
    <phoneticPr fontId="14" type="noConversion"/>
  </si>
  <si>
    <t>산59</t>
    <phoneticPr fontId="14" type="noConversion"/>
  </si>
  <si>
    <t>산60</t>
    <phoneticPr fontId="14" type="noConversion"/>
  </si>
  <si>
    <t>산60-3</t>
    <phoneticPr fontId="14" type="noConversion"/>
  </si>
  <si>
    <t>산63</t>
    <phoneticPr fontId="14" type="noConversion"/>
  </si>
  <si>
    <t>산63-3</t>
    <phoneticPr fontId="14" type="noConversion"/>
  </si>
  <si>
    <t>산64</t>
    <phoneticPr fontId="14" type="noConversion"/>
  </si>
  <si>
    <t>산65</t>
    <phoneticPr fontId="14" type="noConversion"/>
  </si>
  <si>
    <t>산65-2</t>
    <phoneticPr fontId="14" type="noConversion"/>
  </si>
  <si>
    <t>산72</t>
    <phoneticPr fontId="14" type="noConversion"/>
  </si>
  <si>
    <t>산32-6</t>
    <phoneticPr fontId="14" type="noConversion"/>
  </si>
  <si>
    <t>도     로</t>
    <phoneticPr fontId="14" type="noConversion"/>
  </si>
  <si>
    <t>125-2</t>
    <phoneticPr fontId="14" type="noConversion"/>
  </si>
  <si>
    <t>합계</t>
    <phoneticPr fontId="14" type="noConversion"/>
  </si>
  <si>
    <t>(한국문화진흥주식회사)</t>
    <phoneticPr fontId="14" type="noConversion"/>
  </si>
  <si>
    <t>금  액</t>
  </si>
  <si>
    <t>179</t>
    <phoneticPr fontId="14" type="noConversion"/>
  </si>
  <si>
    <t>1993.04.30</t>
    <phoneticPr fontId="14" type="noConversion"/>
  </si>
  <si>
    <t>181</t>
    <phoneticPr fontId="14" type="noConversion"/>
  </si>
  <si>
    <t>316-1</t>
    <phoneticPr fontId="14" type="noConversion"/>
  </si>
  <si>
    <t>1985.12.20</t>
    <phoneticPr fontId="14" type="noConversion"/>
  </si>
  <si>
    <t>317</t>
    <phoneticPr fontId="14" type="noConversion"/>
  </si>
  <si>
    <t>1992.10.02</t>
    <phoneticPr fontId="14" type="noConversion"/>
  </si>
  <si>
    <t>324</t>
    <phoneticPr fontId="14" type="noConversion"/>
  </si>
  <si>
    <t>116-1(301호)</t>
    <phoneticPr fontId="14" type="noConversion"/>
  </si>
  <si>
    <t>2003.02.21</t>
    <phoneticPr fontId="14" type="noConversion"/>
  </si>
  <si>
    <t>116-1(302호)</t>
    <phoneticPr fontId="14" type="noConversion"/>
  </si>
  <si>
    <t>117-1(301호)</t>
    <phoneticPr fontId="14" type="noConversion"/>
  </si>
  <si>
    <t>117-1(302호)</t>
    <phoneticPr fontId="14" type="noConversion"/>
  </si>
  <si>
    <t>117-2(301호)</t>
    <phoneticPr fontId="14" type="noConversion"/>
  </si>
  <si>
    <t>117-2(302호)</t>
    <phoneticPr fontId="14" type="noConversion"/>
  </si>
  <si>
    <t>89(401호)</t>
    <phoneticPr fontId="14" type="noConversion"/>
  </si>
  <si>
    <t>2011.04.21</t>
    <phoneticPr fontId="14" type="noConversion"/>
  </si>
  <si>
    <t>160-1</t>
    <phoneticPr fontId="14" type="noConversion"/>
  </si>
  <si>
    <t>1986.08.27</t>
    <phoneticPr fontId="14" type="noConversion"/>
  </si>
  <si>
    <t>산51-6</t>
    <phoneticPr fontId="14" type="noConversion"/>
  </si>
  <si>
    <t>1988.12.23</t>
    <phoneticPr fontId="14" type="noConversion"/>
  </si>
  <si>
    <t>산51-11</t>
    <phoneticPr fontId="14" type="noConversion"/>
  </si>
  <si>
    <t>㎡</t>
    <phoneticPr fontId="14" type="noConversion"/>
  </si>
  <si>
    <t>평</t>
    <phoneticPr fontId="14" type="noConversion"/>
  </si>
  <si>
    <t>구      분</t>
  </si>
  <si>
    <t>기 상각액</t>
  </si>
  <si>
    <t>당기 상각액</t>
  </si>
  <si>
    <t>상각 누계액</t>
  </si>
  <si>
    <t xml:space="preserve">    건  물     계</t>
  </si>
  <si>
    <t>취득일</t>
    <phoneticPr fontId="6" type="noConversion"/>
  </si>
  <si>
    <t xml:space="preserve"> </t>
    <phoneticPr fontId="14" type="noConversion"/>
  </si>
  <si>
    <t xml:space="preserve">   (단 위 :  원)</t>
    <phoneticPr fontId="14" type="noConversion"/>
  </si>
  <si>
    <t>뉴서울 골프장 건물 내역 명세서</t>
    <phoneticPr fontId="14" type="noConversion"/>
  </si>
  <si>
    <t>한국문화예술위원회 (뉴서울 골프장)코 스 명 세 서</t>
    <phoneticPr fontId="14" type="noConversion"/>
  </si>
  <si>
    <t>번호</t>
    <phoneticPr fontId="14" type="noConversion"/>
  </si>
  <si>
    <t>지     번</t>
    <phoneticPr fontId="14" type="noConversion"/>
  </si>
  <si>
    <t>지     목</t>
    <phoneticPr fontId="14" type="noConversion"/>
  </si>
  <si>
    <t>지         적</t>
    <phoneticPr fontId="14" type="noConversion"/>
  </si>
  <si>
    <t>개별공시지가</t>
    <phoneticPr fontId="14" type="noConversion"/>
  </si>
  <si>
    <t>취 득 일 자</t>
    <phoneticPr fontId="14" type="noConversion"/>
  </si>
  <si>
    <t>㎡</t>
    <phoneticPr fontId="14" type="noConversion"/>
  </si>
  <si>
    <t>평</t>
    <phoneticPr fontId="14" type="noConversion"/>
  </si>
  <si>
    <t>한국문화예술위원회 (뉴서울 골프장)토지내역 명세서</t>
    <phoneticPr fontId="6" type="noConversion"/>
  </si>
  <si>
    <t>번호</t>
    <phoneticPr fontId="14" type="noConversion"/>
  </si>
  <si>
    <t>지     번</t>
    <phoneticPr fontId="14" type="noConversion"/>
  </si>
  <si>
    <t>지     목</t>
    <phoneticPr fontId="14" type="noConversion"/>
  </si>
  <si>
    <t>지         적</t>
    <phoneticPr fontId="14" type="noConversion"/>
  </si>
  <si>
    <t>개별공시지가</t>
    <phoneticPr fontId="14" type="noConversion"/>
  </si>
  <si>
    <t>취 득 일 자</t>
    <phoneticPr fontId="14" type="noConversion"/>
  </si>
  <si>
    <t xml:space="preserve">    구 축 물     계</t>
  </si>
  <si>
    <t>합   계</t>
    <phoneticPr fontId="6" type="noConversion"/>
  </si>
  <si>
    <t>한국문화예술위원회(뉴서울골프장)</t>
    <phoneticPr fontId="6" type="noConversion"/>
  </si>
  <si>
    <t>복층공사</t>
  </si>
  <si>
    <t>통신시스템공사</t>
  </si>
  <si>
    <t>사인시설물</t>
  </si>
  <si>
    <t>간판사인디자인</t>
  </si>
  <si>
    <t>냉온수기세관공사</t>
  </si>
  <si>
    <t>승강기용냉방시스템설치</t>
  </si>
  <si>
    <t>문화공간시설물공사</t>
  </si>
  <si>
    <t>남       코       스  (18홀)</t>
    <phoneticPr fontId="14" type="noConversion"/>
  </si>
  <si>
    <t>북       코       스  (18홀)</t>
    <phoneticPr fontId="14" type="noConversion"/>
  </si>
  <si>
    <t>건  설  자  금  이  자 (88년)</t>
    <phoneticPr fontId="14" type="noConversion"/>
  </si>
  <si>
    <t>잔   디   묘   포   장   외</t>
    <phoneticPr fontId="14" type="noConversion"/>
  </si>
  <si>
    <t>기  부  자  산   부  가  세</t>
    <phoneticPr fontId="14" type="noConversion"/>
  </si>
  <si>
    <t>구              분</t>
    <phoneticPr fontId="14" type="noConversion"/>
  </si>
  <si>
    <t>금                액</t>
    <phoneticPr fontId="14" type="noConversion"/>
  </si>
  <si>
    <t>비          고</t>
    <phoneticPr fontId="14" type="noConversion"/>
  </si>
  <si>
    <t>합            계</t>
    <phoneticPr fontId="14" type="noConversion"/>
  </si>
  <si>
    <t xml:space="preserve"> </t>
    <phoneticPr fontId="14" type="noConversion"/>
  </si>
  <si>
    <t>총  합  계</t>
    <phoneticPr fontId="14" type="noConversion"/>
  </si>
  <si>
    <t>소계</t>
    <phoneticPr fontId="14" type="noConversion"/>
  </si>
  <si>
    <t xml:space="preserve"> </t>
    <phoneticPr fontId="14" type="noConversion"/>
  </si>
  <si>
    <t>합계</t>
    <phoneticPr fontId="14" type="noConversion"/>
  </si>
  <si>
    <t>(광주시 탄벌동)</t>
    <phoneticPr fontId="14" type="noConversion"/>
  </si>
  <si>
    <t>(광주시 목현동)</t>
    <phoneticPr fontId="14" type="noConversion"/>
  </si>
  <si>
    <t>(광주시 삼동)</t>
    <phoneticPr fontId="14" type="noConversion"/>
  </si>
  <si>
    <t>-</t>
  </si>
  <si>
    <r>
      <t>남스타트하우스 신축</t>
    </r>
    <r>
      <rPr>
        <sz val="10"/>
        <rFont val="맑은 고딕"/>
        <family val="3"/>
        <charset val="129"/>
      </rPr>
      <t xml:space="preserve"> 공사</t>
    </r>
    <phoneticPr fontId="6" type="noConversion"/>
  </si>
  <si>
    <t>북스타트하우스 신축 공사</t>
    <phoneticPr fontId="6" type="noConversion"/>
  </si>
  <si>
    <t>코스관리동 신축 공사</t>
    <phoneticPr fontId="6" type="noConversion"/>
  </si>
  <si>
    <t xml:space="preserve">수중모터펌프 </t>
  </si>
  <si>
    <t xml:space="preserve">클럽하우스 덤웨이터 </t>
  </si>
  <si>
    <t>C/H 냉난방기설치</t>
  </si>
  <si>
    <t xml:space="preserve">C/H 수변전설비 </t>
  </si>
  <si>
    <t>C/H 리모델링(MCC)</t>
  </si>
  <si>
    <t>전동카트 타이어 탈착기</t>
  </si>
  <si>
    <t>00.10.31</t>
  </si>
  <si>
    <t>02.12.31</t>
  </si>
  <si>
    <t>06.11.30</t>
  </si>
  <si>
    <t>06.12.31</t>
  </si>
  <si>
    <t>10.12.31</t>
  </si>
  <si>
    <t>13.12.31</t>
  </si>
  <si>
    <t>클럽하우스 앞 자가 주차장</t>
  </si>
  <si>
    <t>벙커 및 티그라운드 리뉴얼 공사</t>
  </si>
  <si>
    <t>북코스 광역피뢰침 설치</t>
  </si>
  <si>
    <t>자가주유소 신축 공사</t>
  </si>
  <si>
    <t>95.10.17</t>
  </si>
  <si>
    <t>95.10.31</t>
  </si>
  <si>
    <t>95.12.27</t>
  </si>
  <si>
    <t>96.11.30</t>
  </si>
  <si>
    <t>96.12.21</t>
  </si>
  <si>
    <t>96.12.30</t>
  </si>
  <si>
    <t>97.10.31</t>
  </si>
  <si>
    <t>00.12.29</t>
  </si>
  <si>
    <t>01.10.31</t>
  </si>
  <si>
    <t>02.12.30</t>
  </si>
  <si>
    <t>05.10.21</t>
  </si>
  <si>
    <t>07.11.21</t>
  </si>
  <si>
    <t>08.10.15</t>
  </si>
  <si>
    <t>08.12.15</t>
  </si>
  <si>
    <t>10.11.30</t>
  </si>
  <si>
    <t>11.02.10</t>
  </si>
  <si>
    <t>11.06.30</t>
  </si>
  <si>
    <t>11.09.09</t>
  </si>
  <si>
    <t>13.05.21</t>
  </si>
  <si>
    <t>13.05.30</t>
  </si>
  <si>
    <t>13.09.30</t>
  </si>
  <si>
    <t>02. 2. 8</t>
  </si>
  <si>
    <t>주방창고 개축공사</t>
  </si>
  <si>
    <t>07. 4.16</t>
  </si>
  <si>
    <t>북9홀 인부휴게실 개축공사</t>
  </si>
  <si>
    <t>문서고 개축공사</t>
  </si>
  <si>
    <t>08.12.30</t>
  </si>
  <si>
    <t>09. 2.27</t>
  </si>
  <si>
    <t>09. 7.31</t>
  </si>
  <si>
    <t>14.05.19</t>
  </si>
  <si>
    <t>14.07.26</t>
  </si>
  <si>
    <t>취 득 가 액</t>
    <phoneticPr fontId="6" type="noConversion"/>
  </si>
  <si>
    <t>94. 8.31</t>
  </si>
  <si>
    <t>95. 6.24</t>
  </si>
  <si>
    <t>95. 8.31</t>
  </si>
  <si>
    <t>96. 6.21</t>
  </si>
  <si>
    <t>97. 4.30</t>
  </si>
  <si>
    <t>97. 6.26</t>
  </si>
  <si>
    <t>97. 8.26</t>
  </si>
  <si>
    <t>98. 3.25</t>
  </si>
  <si>
    <t>98. 4.25</t>
  </si>
  <si>
    <t>00. 5.20</t>
  </si>
  <si>
    <t>00. 4.21</t>
  </si>
  <si>
    <t>01. 5.26</t>
  </si>
  <si>
    <t>01. 5.31</t>
  </si>
  <si>
    <t>01. 6.15</t>
  </si>
  <si>
    <t>01. 6.30</t>
  </si>
  <si>
    <t>01.11.24</t>
  </si>
  <si>
    <t>01.12.26</t>
  </si>
  <si>
    <t>02. 4.30</t>
  </si>
  <si>
    <t>02. 5.16</t>
  </si>
  <si>
    <t>02. 6.21</t>
  </si>
  <si>
    <t>02. 7.31</t>
  </si>
  <si>
    <t>03. 4.29</t>
  </si>
  <si>
    <t>03. 7.25</t>
  </si>
  <si>
    <t>04. 3.30</t>
  </si>
  <si>
    <t>04. 4.29</t>
  </si>
  <si>
    <t>04. 5.28</t>
  </si>
  <si>
    <t>05. 1.31</t>
  </si>
  <si>
    <t>05. 5.25</t>
  </si>
  <si>
    <t>05. 5.31</t>
  </si>
  <si>
    <t>06. 4.30</t>
  </si>
  <si>
    <t>06. 5.25</t>
  </si>
  <si>
    <t>06. 5.31</t>
  </si>
  <si>
    <t>06. 7.28</t>
  </si>
  <si>
    <t>06. 9.21</t>
  </si>
  <si>
    <t>06. 8.21</t>
  </si>
  <si>
    <t>06. 9.29</t>
  </si>
  <si>
    <t>07. 5.15</t>
  </si>
  <si>
    <t>07. 5.21</t>
  </si>
  <si>
    <t>07. 6.30</t>
  </si>
  <si>
    <t>07. 7.13</t>
  </si>
  <si>
    <t>07. 7.20</t>
  </si>
  <si>
    <t>07. 7.31</t>
  </si>
  <si>
    <t>07. 8.31</t>
  </si>
  <si>
    <t>08. 1.21</t>
  </si>
  <si>
    <t>08. 4.29</t>
  </si>
  <si>
    <t>08. 5.31</t>
  </si>
  <si>
    <t>08. 6.30</t>
  </si>
  <si>
    <t>08. 7.31</t>
  </si>
  <si>
    <t>08.12.26</t>
  </si>
  <si>
    <t>09. 3.20</t>
  </si>
  <si>
    <t>10. 5.28</t>
  </si>
  <si>
    <t>11. 1.28</t>
  </si>
  <si>
    <t>12. 2.29</t>
  </si>
  <si>
    <t>12. 3.30</t>
  </si>
  <si>
    <t>12. 4.25</t>
  </si>
  <si>
    <t>12. 4.30</t>
  </si>
  <si>
    <t>12. 5.31</t>
  </si>
  <si>
    <t>12. 6.21</t>
  </si>
  <si>
    <t>12. 6.30</t>
  </si>
  <si>
    <t>바브켓 E08(1톤 농용 굴삭기)</t>
  </si>
  <si>
    <t>13. 4.30</t>
  </si>
  <si>
    <t>승용식 그린 배토기</t>
  </si>
  <si>
    <t>13. 5.30</t>
  </si>
  <si>
    <t>염화칼슘 살포기</t>
  </si>
  <si>
    <t>13. 6.28</t>
  </si>
  <si>
    <t>13. 6.30</t>
  </si>
  <si>
    <t>카트고 에어콤프레샤</t>
  </si>
  <si>
    <t>13. 7.19</t>
  </si>
  <si>
    <t>승용식 5갱모어 구입</t>
  </si>
  <si>
    <t>13. 9.10</t>
  </si>
  <si>
    <t>자주식 제설기(브로워)</t>
  </si>
  <si>
    <t>제설 브러쉬(전방P.T.O식)</t>
  </si>
  <si>
    <t>14.04.21</t>
  </si>
  <si>
    <t>14.03.01</t>
  </si>
  <si>
    <t>14.12.31</t>
  </si>
  <si>
    <t>급수가압펌프(위로MVI406)</t>
  </si>
  <si>
    <t>15.03.31</t>
  </si>
  <si>
    <t>자주식 그린 에어레이터</t>
  </si>
  <si>
    <t>15.04.21</t>
  </si>
  <si>
    <t>승용식 3갱 그린모어</t>
  </si>
  <si>
    <t>15.07.21</t>
  </si>
  <si>
    <t>시약차량 탱크(이마이티)</t>
  </si>
  <si>
    <t>15.07.31</t>
  </si>
  <si>
    <t>코스 정비시설(4주리프트)</t>
  </si>
  <si>
    <t>15.10.21</t>
  </si>
  <si>
    <t>15.12.30</t>
  </si>
  <si>
    <t>92.12.25</t>
  </si>
  <si>
    <t>92.12.31</t>
  </si>
  <si>
    <t>93. 5. 3</t>
  </si>
  <si>
    <t>94. 4.27</t>
  </si>
  <si>
    <t>94. 5.31</t>
  </si>
  <si>
    <t>94. 9.30</t>
  </si>
  <si>
    <t xml:space="preserve">94.12.  </t>
  </si>
  <si>
    <t>95. 4.29</t>
  </si>
  <si>
    <t>96. 5.31</t>
  </si>
  <si>
    <t>석수로 보수공사</t>
  </si>
  <si>
    <t>96. 6.30</t>
  </si>
  <si>
    <t>96.10.10</t>
  </si>
  <si>
    <t>97. 7.25</t>
  </si>
  <si>
    <t>98. 3.21</t>
  </si>
  <si>
    <t>98. 5.30</t>
  </si>
  <si>
    <t>98. 9.30</t>
  </si>
  <si>
    <t>99. 8.31</t>
  </si>
  <si>
    <t>99. 9.21</t>
  </si>
  <si>
    <t>00. 2. 3</t>
  </si>
  <si>
    <t>00. 8.19</t>
  </si>
  <si>
    <t>01. 9.26</t>
  </si>
  <si>
    <t>클럽하우스 오수처리장 개보수</t>
  </si>
  <si>
    <t>02. 5.21</t>
  </si>
  <si>
    <t>02. 6.30</t>
  </si>
  <si>
    <t>03. 1.24</t>
  </si>
  <si>
    <t xml:space="preserve">03. 4.  </t>
  </si>
  <si>
    <t>03. 5.27</t>
  </si>
  <si>
    <t>03. 6.29</t>
  </si>
  <si>
    <t>03.12. 5</t>
  </si>
  <si>
    <t>04. 5.30</t>
  </si>
  <si>
    <t>04. 10.30</t>
  </si>
  <si>
    <t>05. 4. 6</t>
  </si>
  <si>
    <t>05.12. 9</t>
  </si>
  <si>
    <t>06. 5.10</t>
  </si>
  <si>
    <t>06. 6.30</t>
  </si>
  <si>
    <t>06. 8.30</t>
  </si>
  <si>
    <t>06. 8.31</t>
  </si>
  <si>
    <t>07. 9.28</t>
  </si>
  <si>
    <t>08. 2. 9</t>
  </si>
  <si>
    <t>08. 6.20</t>
  </si>
  <si>
    <t>08. 7.21</t>
  </si>
  <si>
    <t>08. 8.14</t>
  </si>
  <si>
    <t>08. 8.31</t>
  </si>
  <si>
    <t>08. 9.10</t>
  </si>
  <si>
    <t>09. 2.28</t>
  </si>
  <si>
    <t>09. 4.30</t>
  </si>
  <si>
    <t>09. 8.28</t>
  </si>
  <si>
    <t>09. 8.31</t>
  </si>
  <si>
    <t>북코스 스프링클러 자동화공사</t>
  </si>
  <si>
    <t>클럽하우스 주변 도로 확장</t>
  </si>
  <si>
    <t>태양열 집열 시스템 공사</t>
  </si>
  <si>
    <t>14.04.10</t>
  </si>
  <si>
    <t>14.04.25</t>
  </si>
  <si>
    <t>14.06.20</t>
  </si>
  <si>
    <t>사토장 바닥 포장 공사</t>
  </si>
  <si>
    <t>15.12.24</t>
  </si>
  <si>
    <t>남자 락카실 후 출입구 신설</t>
  </si>
  <si>
    <t>2016년 12월 31일 현재</t>
    <phoneticPr fontId="6" type="noConversion"/>
  </si>
  <si>
    <t>2016년 12월 31일 현재</t>
    <phoneticPr fontId="33" type="noConversion"/>
  </si>
  <si>
    <t>2016년  12월 31일 현재</t>
    <phoneticPr fontId="14" type="noConversion"/>
  </si>
  <si>
    <t>기계장치 명세서</t>
    <phoneticPr fontId="14" type="noConversion"/>
  </si>
  <si>
    <t>구축물 명세서</t>
    <phoneticPr fontId="14" type="noConversion"/>
  </si>
  <si>
    <t>북 스타트 그늘집 정화조, 이전, 교체</t>
  </si>
  <si>
    <t>16.03.31</t>
  </si>
  <si>
    <t>카트고 소방(스프링클러) 설치공사</t>
  </si>
  <si>
    <t>16.07.31</t>
  </si>
  <si>
    <t>소  드  캇  타</t>
  </si>
  <si>
    <t>트    랙    터</t>
  </si>
  <si>
    <t>농 약 살 포 기</t>
  </si>
  <si>
    <t>비 료 살 포 기</t>
  </si>
  <si>
    <t>어프로치 모아</t>
  </si>
  <si>
    <t>소 드  캇 타</t>
  </si>
  <si>
    <t>시 약 차 량</t>
  </si>
  <si>
    <t>자주식 그린모아 구입</t>
  </si>
  <si>
    <t>전기실 특고압 수변전 시설</t>
  </si>
  <si>
    <t>16.01.21</t>
  </si>
  <si>
    <t>오수처리장 수중모터 펌프</t>
  </si>
  <si>
    <t>신발털이용 에어 콤프레셔</t>
  </si>
  <si>
    <t>16.04.30</t>
  </si>
  <si>
    <t>승용식 그린 다듬기 1대</t>
  </si>
  <si>
    <t>16.05.31</t>
  </si>
  <si>
    <t>승용식 멀티 스위퍼 1대</t>
  </si>
  <si>
    <t>이동식 디젤 발전기 구입</t>
  </si>
  <si>
    <t>16.06.30</t>
  </si>
  <si>
    <t>16.07.21</t>
  </si>
  <si>
    <t>승용식 3갱 그린모아 구입</t>
  </si>
  <si>
    <t>16.10.31</t>
  </si>
  <si>
    <t>승용식 3갱 어프로치모아 구입</t>
  </si>
  <si>
    <t>16.11.21</t>
  </si>
  <si>
    <t>견인식 제설 브로워 구입</t>
  </si>
  <si>
    <t>2016년 12월 31일 현재</t>
    <phoneticPr fontId="80" type="noConversion"/>
  </si>
  <si>
    <t>구분</t>
    <phoneticPr fontId="137" type="noConversion"/>
  </si>
  <si>
    <t>토지내역명세서</t>
    <phoneticPr fontId="80" type="noConversion"/>
  </si>
  <si>
    <t>지  목</t>
  </si>
  <si>
    <t>대지</t>
  </si>
  <si>
    <t>종로구 대학로 8길 7(예술극장)</t>
    <phoneticPr fontId="80" type="noConversion"/>
  </si>
  <si>
    <t>종로구 동숭길 3(예술가의집및미술관)</t>
    <phoneticPr fontId="80" type="noConversion"/>
  </si>
  <si>
    <t>대지</t>
    <phoneticPr fontId="80" type="noConversion"/>
  </si>
  <si>
    <t>고양시 일산동구 성현로 513번길 10(인력개발원 455-6)</t>
    <phoneticPr fontId="80" type="noConversion"/>
  </si>
  <si>
    <t>고양시 일산동구 성현로 513번길 10(인력개발원 464-1)</t>
    <phoneticPr fontId="80" type="noConversion"/>
  </si>
  <si>
    <t>고양시 일산동구 성현로 513번길 10(인력개발원 464-2)</t>
    <phoneticPr fontId="80" type="noConversion"/>
  </si>
  <si>
    <t>고양시 일산동구 성현로 513번길 10(인력개발원 464-5)</t>
    <phoneticPr fontId="80" type="noConversion"/>
  </si>
  <si>
    <t>종로구 동숭동 대학로 10길 17(문화공간)</t>
    <phoneticPr fontId="80" type="noConversion"/>
  </si>
  <si>
    <t>전라남도 나주시 빛가람동 352번지</t>
    <phoneticPr fontId="80" type="noConversion"/>
  </si>
  <si>
    <t>건물 감가상각비 명세서</t>
    <phoneticPr fontId="14" type="noConversion"/>
  </si>
  <si>
    <t>2016년 12월 31일 현재</t>
    <phoneticPr fontId="14" type="noConversion"/>
  </si>
  <si>
    <t>(단위 :  원)</t>
    <phoneticPr fontId="14" type="noConversion"/>
  </si>
  <si>
    <t>상각누계액</t>
  </si>
  <si>
    <t>예술가의집</t>
    <phoneticPr fontId="14" type="noConversion"/>
  </si>
  <si>
    <t>마로니에미술관</t>
  </si>
  <si>
    <t>예술극장</t>
  </si>
  <si>
    <t>예술인력개발원</t>
    <phoneticPr fontId="14" type="noConversion"/>
  </si>
  <si>
    <t>나주본관</t>
    <phoneticPr fontId="14" type="noConversion"/>
  </si>
  <si>
    <t>복합문화공간</t>
    <phoneticPr fontId="33" type="noConversion"/>
  </si>
  <si>
    <t>복합문화공간(지하1-11호)</t>
    <phoneticPr fontId="33" type="noConversion"/>
  </si>
  <si>
    <t>계</t>
    <phoneticPr fontId="33" type="noConversion"/>
  </si>
  <si>
    <t>부대설비내역 및 감가상각비명세서</t>
    <phoneticPr fontId="14" type="noConversion"/>
  </si>
  <si>
    <t>2016년 12월 31일 현재</t>
    <phoneticPr fontId="14" type="noConversion"/>
  </si>
  <si>
    <t>(단위 :  원)</t>
    <phoneticPr fontId="14" type="noConversion"/>
  </si>
  <si>
    <t>경비실</t>
  </si>
  <si>
    <t>문서보관창고</t>
  </si>
  <si>
    <t>주차장</t>
  </si>
  <si>
    <t>전산실</t>
  </si>
  <si>
    <t>시설문경보기</t>
  </si>
  <si>
    <t>철재샷다</t>
  </si>
  <si>
    <t>재부동</t>
  </si>
  <si>
    <t>연수동이중창</t>
  </si>
  <si>
    <t>항온항습기(연)</t>
  </si>
  <si>
    <t>페수처리(연)</t>
  </si>
  <si>
    <t>전기시설물(연)</t>
  </si>
  <si>
    <t>배관설비(문)</t>
  </si>
  <si>
    <t>이동식칸막이</t>
  </si>
  <si>
    <t>무대바닥교체</t>
  </si>
  <si>
    <t>무연소각로(문)</t>
  </si>
  <si>
    <t>마루바닥(문)</t>
  </si>
  <si>
    <t>소방시설보수문</t>
  </si>
  <si>
    <t>유리방범샷다</t>
  </si>
  <si>
    <t>폐수처리(연)</t>
  </si>
  <si>
    <t>공조기교체(문)</t>
  </si>
  <si>
    <t>변압기절연유</t>
  </si>
  <si>
    <t>흐름전간이벽설치</t>
  </si>
  <si>
    <t>방범차단막설치(미)</t>
  </si>
  <si>
    <t>모빌랙설치</t>
  </si>
  <si>
    <t>파티션제작</t>
  </si>
  <si>
    <t>기계실방음박스</t>
  </si>
  <si>
    <t>방범시설교체공사</t>
  </si>
  <si>
    <t>담장보수.쓰레기야적장</t>
  </si>
  <si>
    <t>편의시설 공사(문)</t>
  </si>
  <si>
    <t>기관실개보수</t>
  </si>
  <si>
    <t>반출입구처마(문)</t>
  </si>
  <si>
    <t>소극장목재마루(문)</t>
  </si>
  <si>
    <t>식당설치 공사(문)</t>
  </si>
  <si>
    <t>주차장개보수공사(문)</t>
  </si>
  <si>
    <t>인테리어구매설치(미)</t>
  </si>
  <si>
    <t>관급자재구매설치(미)</t>
  </si>
  <si>
    <t>그리드공사(예술)</t>
  </si>
  <si>
    <t>무대단열흡음재공사(예)</t>
  </si>
  <si>
    <t>미술회관개보수인테리어</t>
  </si>
  <si>
    <t>감시장비교체(미)</t>
  </si>
  <si>
    <t>실내건축공사(미)</t>
  </si>
  <si>
    <t>조명공사(미)</t>
  </si>
  <si>
    <t>수장고공사(미)</t>
  </si>
  <si>
    <t>대극장휴게실</t>
  </si>
  <si>
    <t>대극장놀이시설</t>
  </si>
  <si>
    <t>대극장무대물품창고</t>
  </si>
  <si>
    <t>요금정산소공사</t>
    <phoneticPr fontId="33" type="noConversion"/>
  </si>
  <si>
    <t>서류함등이동설치</t>
    <phoneticPr fontId="33" type="noConversion"/>
  </si>
  <si>
    <t>매표소구조물설치</t>
    <phoneticPr fontId="33" type="noConversion"/>
  </si>
  <si>
    <t>버스차고이전</t>
    <phoneticPr fontId="33" type="noConversion"/>
  </si>
  <si>
    <t>옥상 다목적문화공간조성</t>
    <phoneticPr fontId="33" type="noConversion"/>
  </si>
  <si>
    <t>대극장지하1층창고 조성</t>
    <phoneticPr fontId="33" type="noConversion"/>
  </si>
  <si>
    <t>홍보물게시대</t>
    <phoneticPr fontId="33" type="noConversion"/>
  </si>
  <si>
    <t>예술극장 사무실 확장공사</t>
    <phoneticPr fontId="33" type="noConversion"/>
  </si>
  <si>
    <t>예술가종합지원실(구창작지원실) 리노베이션</t>
  </si>
  <si>
    <t>아르코미술관 아카이브 미디어룸 공간 조성</t>
  </si>
  <si>
    <t>나주 신청사 인터넷 기반 조성</t>
  </si>
  <si>
    <t>기계장치내역 및 감가상각비명세서</t>
    <phoneticPr fontId="14" type="noConversion"/>
  </si>
  <si>
    <t>2016년 12월 31일 현재</t>
    <phoneticPr fontId="33" type="noConversion"/>
  </si>
  <si>
    <t xml:space="preserve"> 81년</t>
    <phoneticPr fontId="14" type="noConversion"/>
  </si>
  <si>
    <t xml:space="preserve"> 87년</t>
    <phoneticPr fontId="14" type="noConversion"/>
  </si>
  <si>
    <t xml:space="preserve"> 88년</t>
    <phoneticPr fontId="14" type="noConversion"/>
  </si>
  <si>
    <t xml:space="preserve"> 90년</t>
    <phoneticPr fontId="14" type="noConversion"/>
  </si>
  <si>
    <t>오케스트라리프트
공사(대극장)</t>
    <phoneticPr fontId="33" type="noConversion"/>
  </si>
  <si>
    <t>무대다리막 후레임 및 무대막</t>
    <phoneticPr fontId="14" type="noConversion"/>
  </si>
  <si>
    <t>소방설비개보수</t>
    <phoneticPr fontId="14" type="noConversion"/>
  </si>
  <si>
    <t>에너지절전형쎈서설치</t>
    <phoneticPr fontId="14" type="noConversion"/>
  </si>
  <si>
    <t>공연장무대설비</t>
    <phoneticPr fontId="14" type="noConversion"/>
  </si>
  <si>
    <t>최대전력수요 감시장치</t>
    <phoneticPr fontId="14" type="noConversion"/>
  </si>
  <si>
    <t>예술극장 객석천정 cctv설치</t>
    <phoneticPr fontId="14" type="noConversion"/>
  </si>
  <si>
    <t>교환대 컬러링(링고)장비</t>
    <phoneticPr fontId="6" type="noConversion"/>
  </si>
  <si>
    <t>서버시스템(하드웨어)</t>
    <phoneticPr fontId="6" type="noConversion"/>
  </si>
  <si>
    <t>통합로그관리시스템(KT-IDC)</t>
    <phoneticPr fontId="6" type="noConversion"/>
  </si>
  <si>
    <t>무대미술스튜디오 내부 화재감지기</t>
    <phoneticPr fontId="6" type="noConversion"/>
  </si>
  <si>
    <t>예술가의집 주차장 차량통제 시스템</t>
    <phoneticPr fontId="6" type="noConversion"/>
  </si>
  <si>
    <t>메일서버 확장하드디스크</t>
    <phoneticPr fontId="6" type="noConversion"/>
  </si>
  <si>
    <t>계</t>
    <phoneticPr fontId="6" type="noConversion"/>
  </si>
  <si>
    <t>2016년 12월 31일 현재</t>
    <phoneticPr fontId="14" type="noConversion"/>
  </si>
  <si>
    <t>베르나(하이브리드)</t>
    <phoneticPr fontId="33" type="noConversion"/>
  </si>
  <si>
    <t>업무용 차량(기아차모델)</t>
    <phoneticPr fontId="33" type="noConversion"/>
  </si>
  <si>
    <t>예술인력개발원 업무용 대형버스</t>
    <phoneticPr fontId="33" type="noConversion"/>
  </si>
  <si>
    <t>예술인력개발원 업무용 승합차</t>
    <phoneticPr fontId="33" type="noConversion"/>
  </si>
  <si>
    <t>편사호스공구</t>
  </si>
  <si>
    <t>절연저항측정기외</t>
  </si>
  <si>
    <t>사무실보수.경비실창신설</t>
    <phoneticPr fontId="14" type="noConversion"/>
  </si>
  <si>
    <t xml:space="preserve">예술지원운영시스템(H/W)(CPU,메모리) </t>
    <phoneticPr fontId="14" type="noConversion"/>
  </si>
  <si>
    <t>비품내역명세서</t>
    <phoneticPr fontId="7" type="noConversion"/>
  </si>
  <si>
    <t>2016년 12월 31일 현재</t>
    <phoneticPr fontId="7" type="noConversion"/>
  </si>
  <si>
    <t>전기말잔액</t>
    <phoneticPr fontId="137" type="noConversion"/>
  </si>
  <si>
    <t>당기증가액</t>
  </si>
  <si>
    <t>당기감소</t>
    <phoneticPr fontId="137" type="noConversion"/>
  </si>
  <si>
    <t>비품</t>
    <phoneticPr fontId="137" type="noConversion"/>
  </si>
  <si>
    <t>감가상각누계액</t>
    <phoneticPr fontId="137" type="noConversion"/>
  </si>
  <si>
    <t>전기말 잔액</t>
  </si>
  <si>
    <t>당기감소액</t>
  </si>
  <si>
    <t>미술작품</t>
    <phoneticPr fontId="137" type="noConversion"/>
  </si>
  <si>
    <t xml:space="preserve"> 미술목록 참조</t>
    <phoneticPr fontId="7" type="noConversion"/>
  </si>
  <si>
    <t>입목내역명세서</t>
  </si>
  <si>
    <t>입목</t>
    <phoneticPr fontId="137" type="noConversion"/>
  </si>
  <si>
    <t>도서내역명세서</t>
  </si>
  <si>
    <t>도  서</t>
  </si>
  <si>
    <t xml:space="preserve"> ㅇ아르코미술관 아카이브 도서 구입</t>
    <phoneticPr fontId="80" type="noConversion"/>
  </si>
  <si>
    <t xml:space="preserve"> ㅇ아르코미술관 아카이브 영상도서 구입</t>
    <phoneticPr fontId="80" type="noConversion"/>
  </si>
  <si>
    <t xml:space="preserve"> ㅇ예술가의 집 커뮤니티룸 도서 및 잡지구입</t>
    <phoneticPr fontId="80" type="noConversion"/>
  </si>
  <si>
    <t xml:space="preserve"> ㅇ도서관 도서 구입</t>
    <phoneticPr fontId="80" type="noConversion"/>
  </si>
  <si>
    <t>나주 사택 8채</t>
    <phoneticPr fontId="33" type="noConversion"/>
  </si>
  <si>
    <t>차량내역</t>
    <phoneticPr fontId="33" type="noConversion"/>
  </si>
  <si>
    <t>공구와기구내역</t>
    <phoneticPr fontId="33" type="noConversion"/>
  </si>
  <si>
    <t xml:space="preserve">시설장치(구축물) 내역 </t>
    <phoneticPr fontId="33" type="noConversion"/>
  </si>
  <si>
    <t>차량운반구 명세서</t>
    <phoneticPr fontId="14" type="noConversion"/>
  </si>
  <si>
    <t>(2016년 12월 31일 현재)</t>
    <phoneticPr fontId="142" type="noConversion"/>
  </si>
  <si>
    <t xml:space="preserve"> </t>
    <phoneticPr fontId="14" type="noConversion"/>
  </si>
  <si>
    <t>한국문화예술위원회(뉴서울컨트리클럽)</t>
  </si>
  <si>
    <t xml:space="preserve">   (단  위 : 원)</t>
    <phoneticPr fontId="14" type="noConversion"/>
  </si>
  <si>
    <t xml:space="preserve"> 일    자</t>
    <phoneticPr fontId="14" type="noConversion"/>
  </si>
  <si>
    <t>적               요</t>
    <phoneticPr fontId="14" type="noConversion"/>
  </si>
  <si>
    <t>금      액</t>
    <phoneticPr fontId="14" type="noConversion"/>
  </si>
  <si>
    <t>비    고</t>
    <phoneticPr fontId="14" type="noConversion"/>
  </si>
  <si>
    <t>2002.  4. 30</t>
    <phoneticPr fontId="142" type="noConversion"/>
  </si>
  <si>
    <t>시약차량 (한국산업양행)</t>
    <phoneticPr fontId="142" type="noConversion"/>
  </si>
  <si>
    <t>(2002년도분)</t>
    <phoneticPr fontId="142" type="noConversion"/>
  </si>
  <si>
    <t>2004.  3. 31</t>
    <phoneticPr fontId="142" type="noConversion"/>
  </si>
  <si>
    <t>2001년 차량 불공제 경정납부(이천세무서)</t>
    <phoneticPr fontId="142" type="noConversion"/>
  </si>
  <si>
    <t>(2004년도분)</t>
    <phoneticPr fontId="142" type="noConversion"/>
  </si>
  <si>
    <t>2004.  4. 23</t>
    <phoneticPr fontId="142" type="noConversion"/>
  </si>
  <si>
    <t>2004년 1기 예정부가세 대체(이천세무서)</t>
    <phoneticPr fontId="142" type="noConversion"/>
  </si>
  <si>
    <t>2004.  4. 30</t>
    <phoneticPr fontId="142" type="noConversion"/>
  </si>
  <si>
    <t>덤프 2.5톤 트럭 2대 구입(현대 자동차)</t>
    <phoneticPr fontId="142" type="noConversion"/>
  </si>
  <si>
    <t>2004.  5. 10</t>
    <phoneticPr fontId="142" type="noConversion"/>
  </si>
  <si>
    <t>봉고 1톤 트럭 1대 (기아자동차)</t>
    <phoneticPr fontId="142" type="noConversion"/>
  </si>
  <si>
    <t>2004.  5. 30</t>
    <phoneticPr fontId="142" type="noConversion"/>
  </si>
  <si>
    <t>골프카 구입(남코스/8대) (국제인터트레이드)</t>
    <phoneticPr fontId="142" type="noConversion"/>
  </si>
  <si>
    <t>2005.  4.  6</t>
    <phoneticPr fontId="142" type="noConversion"/>
  </si>
  <si>
    <t>봉고 파워게이트(2대) 구입(기아자동차)</t>
    <phoneticPr fontId="142" type="noConversion"/>
  </si>
  <si>
    <t>(2005년도분)</t>
    <phoneticPr fontId="142" type="noConversion"/>
  </si>
  <si>
    <t>덤프(마이티 2.5t) 구입(현대자동차)</t>
    <phoneticPr fontId="142" type="noConversion"/>
  </si>
  <si>
    <t>2005.  4. 21</t>
    <phoneticPr fontId="142" type="noConversion"/>
  </si>
  <si>
    <t>오토바이(CT100) 구입(대림혼다성남)</t>
    <phoneticPr fontId="142" type="noConversion"/>
  </si>
  <si>
    <t>2006.  3. 10</t>
    <phoneticPr fontId="142" type="noConversion"/>
  </si>
  <si>
    <t>덤프 (2.5t) 구입</t>
    <phoneticPr fontId="142" type="noConversion"/>
  </si>
  <si>
    <t>(2006년도분)</t>
    <phoneticPr fontId="142" type="noConversion"/>
  </si>
  <si>
    <t>2006. 10. 20</t>
    <phoneticPr fontId="142" type="noConversion"/>
  </si>
  <si>
    <t>오토바이(SL128포르테) 구입</t>
    <phoneticPr fontId="142" type="noConversion"/>
  </si>
  <si>
    <t>2007.  5. 16</t>
    <phoneticPr fontId="142" type="noConversion"/>
  </si>
  <si>
    <t>경기진행용 오토바이 구입(대림혼다성남)</t>
    <phoneticPr fontId="142" type="noConversion"/>
  </si>
  <si>
    <t>(2007년도분)</t>
    <phoneticPr fontId="142" type="noConversion"/>
  </si>
  <si>
    <t>2007.  6. 21</t>
    <phoneticPr fontId="142" type="noConversion"/>
  </si>
  <si>
    <t>시약차량 구입</t>
    <phoneticPr fontId="142" type="noConversion"/>
  </si>
  <si>
    <t>2010.  2. 19</t>
    <phoneticPr fontId="142" type="noConversion"/>
  </si>
  <si>
    <t>임원(전무) 업무용 차량 구입(기아자동차)</t>
    <phoneticPr fontId="142" type="noConversion"/>
  </si>
  <si>
    <t>(2010년도분)</t>
  </si>
  <si>
    <t>2010.  7. 23</t>
    <phoneticPr fontId="142" type="noConversion"/>
  </si>
  <si>
    <t>2인승 전동카(4대) 구입(씨티엔골프)</t>
    <phoneticPr fontId="142" type="noConversion"/>
  </si>
  <si>
    <t>2010.  9. 30</t>
    <phoneticPr fontId="142" type="noConversion"/>
  </si>
  <si>
    <t>전동카(APRO 5인승*40대) 구입</t>
    <phoneticPr fontId="142" type="noConversion"/>
  </si>
  <si>
    <t>2010. 11. 15</t>
    <phoneticPr fontId="142" type="noConversion"/>
  </si>
  <si>
    <t>업무용차량(스타렉스*1) 구입(현대자동차)</t>
    <phoneticPr fontId="142" type="noConversion"/>
  </si>
  <si>
    <t>2010. 11. 30</t>
    <phoneticPr fontId="142" type="noConversion"/>
  </si>
  <si>
    <t>업무용차량(봉고1톤*1) 구입(기아자동차)</t>
    <phoneticPr fontId="142" type="noConversion"/>
  </si>
  <si>
    <t>2011.  4. 21</t>
    <phoneticPr fontId="142" type="noConversion"/>
  </si>
  <si>
    <t>경기 진행용 2인승 골프카(1대) 구입</t>
    <phoneticPr fontId="142" type="noConversion"/>
  </si>
  <si>
    <t>(2011년도분)</t>
    <phoneticPr fontId="142" type="noConversion"/>
  </si>
  <si>
    <t>2011.  5. 31</t>
    <phoneticPr fontId="142" type="noConversion"/>
  </si>
  <si>
    <t>시설파트 작업용 차량(봉고 더블캡) 구입</t>
    <phoneticPr fontId="142" type="noConversion"/>
  </si>
  <si>
    <t>2011.  6. 30</t>
    <phoneticPr fontId="142" type="noConversion"/>
  </si>
  <si>
    <t>임원 차량(체어맨H) 구입</t>
    <phoneticPr fontId="142" type="noConversion"/>
  </si>
  <si>
    <t>2011. 10. 31</t>
    <phoneticPr fontId="142" type="noConversion"/>
  </si>
  <si>
    <t>5인승 전동카(4대) 구입</t>
    <phoneticPr fontId="142" type="noConversion"/>
  </si>
  <si>
    <t>2011. 11. 25</t>
    <phoneticPr fontId="142" type="noConversion"/>
  </si>
  <si>
    <t>2인승 전동카(1대) 구입</t>
    <phoneticPr fontId="142" type="noConversion"/>
  </si>
  <si>
    <t>2012.  6. 29</t>
    <phoneticPr fontId="142" type="noConversion"/>
  </si>
  <si>
    <t>5인승 전동카(23대) 구입</t>
    <phoneticPr fontId="142" type="noConversion"/>
  </si>
  <si>
    <t>(2012년도분)</t>
    <phoneticPr fontId="142" type="noConversion"/>
  </si>
  <si>
    <t>2013.  4. 25</t>
    <phoneticPr fontId="142" type="noConversion"/>
  </si>
  <si>
    <t>경기진행용 이륜차(1대) 구입</t>
    <phoneticPr fontId="142" type="noConversion"/>
  </si>
  <si>
    <t>(2013년도분)</t>
    <phoneticPr fontId="142" type="noConversion"/>
  </si>
  <si>
    <t>2013.  4. 30</t>
    <phoneticPr fontId="142" type="noConversion"/>
  </si>
  <si>
    <t>업무용 오토바이(코스관리팀) 구입</t>
    <phoneticPr fontId="142" type="noConversion"/>
  </si>
  <si>
    <t>2013.  5. 30</t>
    <phoneticPr fontId="142" type="noConversion"/>
  </si>
  <si>
    <t>업무용 식재차량(그랜드 스타렉스 밴) 구입</t>
    <phoneticPr fontId="142" type="noConversion"/>
  </si>
  <si>
    <t>2013.  7. 25</t>
    <phoneticPr fontId="142" type="noConversion"/>
  </si>
  <si>
    <t>2인승 전동 골프카 구입</t>
    <phoneticPr fontId="142" type="noConversion"/>
  </si>
  <si>
    <t>2013.  7. 30</t>
    <phoneticPr fontId="142" type="noConversion"/>
  </si>
  <si>
    <t>5인승 전자유도 전자 골프카 구입</t>
    <phoneticPr fontId="142" type="noConversion"/>
  </si>
  <si>
    <t>2015.  4. 10</t>
    <phoneticPr fontId="142" type="noConversion"/>
  </si>
  <si>
    <t>업무용(아반떼MD) 차량 구입</t>
    <phoneticPr fontId="142" type="noConversion"/>
  </si>
  <si>
    <t>(2015년도분)</t>
    <phoneticPr fontId="142" type="noConversion"/>
  </si>
  <si>
    <t>업무용(스타렉스) 차량 구입</t>
    <phoneticPr fontId="142" type="noConversion"/>
  </si>
  <si>
    <t>2015.  7. 15</t>
    <phoneticPr fontId="142" type="noConversion"/>
  </si>
  <si>
    <t>코스관리 장비(시약 차량 이마이티) 구입</t>
    <phoneticPr fontId="142" type="noConversion"/>
  </si>
  <si>
    <t>2015.  7. 21</t>
    <phoneticPr fontId="142" type="noConversion"/>
  </si>
  <si>
    <t>2인승 전동 골프카(3대) 구입</t>
    <phoneticPr fontId="142" type="noConversion"/>
  </si>
  <si>
    <t>2015.  8. 10</t>
    <phoneticPr fontId="142" type="noConversion"/>
  </si>
  <si>
    <t>5인승 전자유도 리튬배터리 전동카트 구매</t>
    <phoneticPr fontId="142" type="noConversion"/>
  </si>
  <si>
    <t>2016.  3. 21</t>
    <phoneticPr fontId="142" type="noConversion"/>
  </si>
  <si>
    <t>1톤 더블캡 4륜(2대)</t>
  </si>
  <si>
    <t>(2016년도분)</t>
    <phoneticPr fontId="142" type="noConversion"/>
  </si>
  <si>
    <t>2016.  5. 20</t>
    <phoneticPr fontId="142" type="noConversion"/>
  </si>
  <si>
    <t>4인승 전자유도 골프카(2대)</t>
  </si>
  <si>
    <t>2인승 전동카트 1대(경기진행용)</t>
  </si>
  <si>
    <t>2016.  5. 31</t>
    <phoneticPr fontId="142" type="noConversion"/>
  </si>
  <si>
    <t>2인승 전동카트 1대(코스관리용)</t>
  </si>
  <si>
    <t>계</t>
    <phoneticPr fontId="142" type="noConversion"/>
  </si>
  <si>
    <t>비품 명세서</t>
    <phoneticPr fontId="14" type="noConversion"/>
  </si>
  <si>
    <t>(2016년 12월 31일 현재)</t>
    <phoneticPr fontId="14" type="noConversion"/>
  </si>
  <si>
    <t>구      분</t>
    <phoneticPr fontId="14" type="noConversion"/>
  </si>
  <si>
    <t>수량</t>
    <phoneticPr fontId="14" type="noConversion"/>
  </si>
  <si>
    <t>비  고</t>
    <phoneticPr fontId="14" type="noConversion"/>
  </si>
  <si>
    <t>오 물 처 리 장</t>
    <phoneticPr fontId="14" type="noConversion"/>
  </si>
  <si>
    <t>1990년도</t>
    <phoneticPr fontId="14" type="noConversion"/>
  </si>
  <si>
    <t>디지털  캠코더</t>
    <phoneticPr fontId="14" type="noConversion"/>
  </si>
  <si>
    <t>2001년도</t>
    <phoneticPr fontId="14" type="noConversion"/>
  </si>
  <si>
    <t>C/H 주방냉장고</t>
    <phoneticPr fontId="14" type="noConversion"/>
  </si>
  <si>
    <t>플    로    터</t>
  </si>
  <si>
    <t>건설자금이자(88년)</t>
    <phoneticPr fontId="14" type="noConversion"/>
  </si>
  <si>
    <t>-</t>
    <phoneticPr fontId="14" type="noConversion"/>
  </si>
  <si>
    <t>서버업그레이드</t>
    <phoneticPr fontId="14" type="noConversion"/>
  </si>
  <si>
    <t>쇼케이스작업대</t>
    <phoneticPr fontId="14" type="noConversion"/>
  </si>
  <si>
    <t>소           계</t>
    <phoneticPr fontId="14" type="noConversion"/>
  </si>
  <si>
    <t>거리표시목 및 OB말뚝</t>
    <phoneticPr fontId="14" type="noConversion"/>
  </si>
  <si>
    <t>2002년도</t>
  </si>
  <si>
    <t>현    미    경</t>
    <phoneticPr fontId="14" type="noConversion"/>
  </si>
  <si>
    <t>1994년도</t>
    <phoneticPr fontId="14" type="noConversion"/>
  </si>
  <si>
    <t>미  술  작  품</t>
    <phoneticPr fontId="14" type="noConversion"/>
  </si>
  <si>
    <t xml:space="preserve"> </t>
    <phoneticPr fontId="14" type="noConversion"/>
  </si>
  <si>
    <t>전산 소프트웨어</t>
    <phoneticPr fontId="14" type="noConversion"/>
  </si>
  <si>
    <t>그  림  표  구</t>
    <phoneticPr fontId="14" type="noConversion"/>
  </si>
  <si>
    <t>-</t>
    <phoneticPr fontId="14" type="noConversion"/>
  </si>
  <si>
    <t>1995년도</t>
    <phoneticPr fontId="14" type="noConversion"/>
  </si>
  <si>
    <t>남자 기숙사 가구</t>
    <phoneticPr fontId="14" type="noConversion"/>
  </si>
  <si>
    <t>볼  수  거  기</t>
    <phoneticPr fontId="14" type="noConversion"/>
  </si>
  <si>
    <t xml:space="preserve">  </t>
    <phoneticPr fontId="14" type="noConversion"/>
  </si>
  <si>
    <t>남자 기숙사 세탁기</t>
    <phoneticPr fontId="14" type="noConversion"/>
  </si>
  <si>
    <t>북14홀매점정화조</t>
    <phoneticPr fontId="14" type="noConversion"/>
  </si>
  <si>
    <t>소   형   금   고</t>
    <phoneticPr fontId="14" type="noConversion"/>
  </si>
  <si>
    <t>가스밥솥(50인용)</t>
    <phoneticPr fontId="14" type="noConversion"/>
  </si>
  <si>
    <t xml:space="preserve"> </t>
    <phoneticPr fontId="14" type="noConversion"/>
  </si>
  <si>
    <t>미니커피자판기</t>
    <phoneticPr fontId="14" type="noConversion"/>
  </si>
  <si>
    <t>식  당  웨  곤</t>
    <phoneticPr fontId="14" type="noConversion"/>
  </si>
  <si>
    <t>1996년도</t>
    <phoneticPr fontId="14" type="noConversion"/>
  </si>
  <si>
    <t>인터넷 예약시스템</t>
    <phoneticPr fontId="14" type="noConversion"/>
  </si>
  <si>
    <t>2003년도</t>
    <phoneticPr fontId="14" type="noConversion"/>
  </si>
  <si>
    <t>관개시설 비품</t>
    <phoneticPr fontId="14" type="noConversion"/>
  </si>
  <si>
    <t>파 이 프 머 신</t>
    <phoneticPr fontId="14" type="noConversion"/>
  </si>
  <si>
    <t>1997년도</t>
    <phoneticPr fontId="14" type="noConversion"/>
  </si>
  <si>
    <t>대여용 골프채(세트)</t>
    <phoneticPr fontId="14" type="noConversion"/>
  </si>
  <si>
    <t>제 빙 기(대기실)</t>
    <phoneticPr fontId="14" type="noConversion"/>
  </si>
  <si>
    <t>대여용 골프채(퍼터)</t>
    <phoneticPr fontId="14" type="noConversion"/>
  </si>
  <si>
    <t>재활용  수거함</t>
    <phoneticPr fontId="14" type="noConversion"/>
  </si>
  <si>
    <t>세미나실비품(LCD외)</t>
    <phoneticPr fontId="14" type="noConversion"/>
  </si>
  <si>
    <t>2004년도</t>
    <phoneticPr fontId="14" type="noConversion"/>
  </si>
  <si>
    <t>그  림  작  품</t>
    <phoneticPr fontId="14" type="noConversion"/>
  </si>
  <si>
    <t>1999년도</t>
    <phoneticPr fontId="14" type="noConversion"/>
  </si>
  <si>
    <t>세미나실비품(연수용탁자외)</t>
    <phoneticPr fontId="14" type="noConversion"/>
  </si>
  <si>
    <t>Y2K프로그램용역</t>
    <phoneticPr fontId="14" type="noConversion"/>
  </si>
  <si>
    <t>사무용회전의자</t>
    <phoneticPr fontId="14" type="noConversion"/>
  </si>
  <si>
    <t>대여용 골프화</t>
    <phoneticPr fontId="14" type="noConversion"/>
  </si>
  <si>
    <t>2000년도</t>
    <phoneticPr fontId="14" type="noConversion"/>
  </si>
  <si>
    <t>복합기(임원실)</t>
    <phoneticPr fontId="14" type="noConversion"/>
  </si>
  <si>
    <t>계절별사진촬영</t>
  </si>
  <si>
    <t>2004년기업 라이센스</t>
    <phoneticPr fontId="14" type="noConversion"/>
  </si>
  <si>
    <t>계절별사진촬영</t>
    <phoneticPr fontId="14" type="noConversion"/>
  </si>
  <si>
    <t>C/H식당 커피머신기</t>
    <phoneticPr fontId="14" type="noConversion"/>
  </si>
  <si>
    <t>안내표지판</t>
    <phoneticPr fontId="14" type="noConversion"/>
  </si>
  <si>
    <t>제    빙    기</t>
    <phoneticPr fontId="14" type="noConversion"/>
  </si>
  <si>
    <t>회사안내 표지판</t>
    <phoneticPr fontId="14" type="noConversion"/>
  </si>
  <si>
    <t>정  품 S/W</t>
    <phoneticPr fontId="14" type="noConversion"/>
  </si>
  <si>
    <t>소     계</t>
    <phoneticPr fontId="14" type="noConversion"/>
  </si>
  <si>
    <t>(단위:원)</t>
    <phoneticPr fontId="14" type="noConversion"/>
  </si>
  <si>
    <t>회의용 테이블 외</t>
    <phoneticPr fontId="14" type="noConversion"/>
  </si>
  <si>
    <t>2005년도</t>
    <phoneticPr fontId="14" type="noConversion"/>
  </si>
  <si>
    <t xml:space="preserve">기숙사 세탁기외 </t>
    <phoneticPr fontId="14" type="noConversion"/>
  </si>
  <si>
    <t>2006년도</t>
    <phoneticPr fontId="14" type="noConversion"/>
  </si>
  <si>
    <t>차단기</t>
    <phoneticPr fontId="14" type="noConversion"/>
  </si>
  <si>
    <t>그늘집물수거 냉장고</t>
    <phoneticPr fontId="14" type="noConversion"/>
  </si>
  <si>
    <t>골프샵 라벨프린터</t>
    <phoneticPr fontId="14" type="noConversion"/>
  </si>
  <si>
    <t>코팅기(A3,6롤)</t>
    <phoneticPr fontId="14" type="noConversion"/>
  </si>
  <si>
    <t>무선전화기(골프샵)</t>
    <phoneticPr fontId="14" type="noConversion"/>
  </si>
  <si>
    <t>팩스(MFC-7820)</t>
    <phoneticPr fontId="14" type="noConversion"/>
  </si>
  <si>
    <t>재빙기</t>
    <phoneticPr fontId="14" type="noConversion"/>
  </si>
  <si>
    <t>사무용가구(L형책상외)</t>
    <phoneticPr fontId="14" type="noConversion"/>
  </si>
  <si>
    <t>C/H주방,그늘집 냉장고</t>
    <phoneticPr fontId="14" type="noConversion"/>
  </si>
  <si>
    <t>책상(비서실)</t>
    <phoneticPr fontId="14" type="noConversion"/>
  </si>
  <si>
    <t>대식당 와인냉장고</t>
    <phoneticPr fontId="14" type="noConversion"/>
  </si>
  <si>
    <t>응접세트(쇼파,탁자)</t>
    <phoneticPr fontId="14" type="noConversion"/>
  </si>
  <si>
    <t>소형 금고(프런트,샵)</t>
    <phoneticPr fontId="14" type="noConversion"/>
  </si>
  <si>
    <t>식재창고 냉온풍기</t>
    <phoneticPr fontId="14" type="noConversion"/>
  </si>
  <si>
    <t>TV 장식장(임원실)</t>
    <phoneticPr fontId="14" type="noConversion"/>
  </si>
  <si>
    <t>내화금고</t>
    <phoneticPr fontId="14" type="noConversion"/>
  </si>
  <si>
    <t>책상, 서랍장(임원실)</t>
    <phoneticPr fontId="14" type="noConversion"/>
  </si>
  <si>
    <t>C/H로비외 CCTV설치</t>
    <phoneticPr fontId="14" type="noConversion"/>
  </si>
  <si>
    <t>책장(임원실)</t>
    <phoneticPr fontId="14" type="noConversion"/>
  </si>
  <si>
    <t>음료냉장고 (북1홀)</t>
    <phoneticPr fontId="14" type="noConversion"/>
  </si>
  <si>
    <t>책상의자(임원실)</t>
    <phoneticPr fontId="14" type="noConversion"/>
  </si>
  <si>
    <t>문서세단기(RS-230CX)</t>
    <phoneticPr fontId="14" type="noConversion"/>
  </si>
  <si>
    <t>테이블(임원실)</t>
    <phoneticPr fontId="14" type="noConversion"/>
  </si>
  <si>
    <t>팩시밀리(CF-560)</t>
    <phoneticPr fontId="14" type="noConversion"/>
  </si>
  <si>
    <t>테이블 의자(임원실)</t>
    <phoneticPr fontId="14" type="noConversion"/>
  </si>
  <si>
    <t>임원실 쇼파</t>
    <phoneticPr fontId="14" type="noConversion"/>
  </si>
  <si>
    <t>수납테이블(임원실)</t>
    <phoneticPr fontId="14" type="noConversion"/>
  </si>
  <si>
    <t>임원실 비품</t>
    <phoneticPr fontId="14" type="noConversion"/>
  </si>
  <si>
    <t>화 병(임원실)</t>
    <phoneticPr fontId="14" type="noConversion"/>
  </si>
  <si>
    <t>비서실 책상</t>
    <phoneticPr fontId="14" type="noConversion"/>
  </si>
  <si>
    <t>2007년도</t>
    <phoneticPr fontId="14" type="noConversion"/>
  </si>
  <si>
    <t>수납장(임원실)</t>
    <phoneticPr fontId="14" type="noConversion"/>
  </si>
  <si>
    <t>비서실 이동서랍</t>
    <phoneticPr fontId="14" type="noConversion"/>
  </si>
  <si>
    <t>제빙기(주방)</t>
    <phoneticPr fontId="14" type="noConversion"/>
  </si>
  <si>
    <t>비서실 의자</t>
    <phoneticPr fontId="14" type="noConversion"/>
  </si>
  <si>
    <t>L형 책상 외</t>
    <phoneticPr fontId="14" type="noConversion"/>
  </si>
  <si>
    <t>비서실 2단 장식장</t>
    <phoneticPr fontId="14" type="noConversion"/>
  </si>
  <si>
    <t>탈수기(도우미대기실)</t>
    <phoneticPr fontId="14" type="noConversion"/>
  </si>
  <si>
    <t>비서실 파티션</t>
    <phoneticPr fontId="14" type="noConversion"/>
  </si>
  <si>
    <t>세탁기</t>
    <phoneticPr fontId="14" type="noConversion"/>
  </si>
  <si>
    <t>사무용 가구</t>
    <phoneticPr fontId="14" type="noConversion"/>
  </si>
  <si>
    <t>TV</t>
    <phoneticPr fontId="14" type="noConversion"/>
  </si>
  <si>
    <t>코스 철재락카함</t>
    <phoneticPr fontId="14" type="noConversion"/>
  </si>
  <si>
    <t>대여골프채SET(왼손)</t>
    <phoneticPr fontId="14" type="noConversion"/>
  </si>
  <si>
    <t>냉장 쇼케이스</t>
    <phoneticPr fontId="14" type="noConversion"/>
  </si>
  <si>
    <t>서류보관수납장</t>
    <phoneticPr fontId="14" type="noConversion"/>
  </si>
  <si>
    <t>우산포장기</t>
    <phoneticPr fontId="14" type="noConversion"/>
  </si>
  <si>
    <t>도면보관함</t>
    <phoneticPr fontId="14" type="noConversion"/>
  </si>
  <si>
    <t>테이블 및 의자</t>
    <phoneticPr fontId="14" type="noConversion"/>
  </si>
  <si>
    <t>제빙기</t>
    <phoneticPr fontId="14" type="noConversion"/>
  </si>
  <si>
    <t>C/H주방 냉동 냉장고</t>
    <phoneticPr fontId="14" type="noConversion"/>
  </si>
  <si>
    <t>전자결재시스템</t>
    <phoneticPr fontId="14" type="noConversion"/>
  </si>
  <si>
    <t>회의용의자</t>
    <phoneticPr fontId="14" type="noConversion"/>
  </si>
  <si>
    <t>고급의자</t>
    <phoneticPr fontId="14" type="noConversion"/>
  </si>
  <si>
    <t>기관실 가구</t>
    <phoneticPr fontId="14" type="noConversion"/>
  </si>
  <si>
    <t>2008년도</t>
    <phoneticPr fontId="14" type="noConversion"/>
  </si>
  <si>
    <t>컴퓨터(본체)</t>
    <phoneticPr fontId="14" type="noConversion"/>
  </si>
  <si>
    <t>사장실 장식장</t>
    <phoneticPr fontId="14" type="noConversion"/>
  </si>
  <si>
    <t>2010년도</t>
    <phoneticPr fontId="14" type="noConversion"/>
  </si>
  <si>
    <t>컴퓨터(모니터)</t>
    <phoneticPr fontId="14" type="noConversion"/>
  </si>
  <si>
    <t>사장실 옷장</t>
    <phoneticPr fontId="14" type="noConversion"/>
  </si>
  <si>
    <t>전산실 에어컨</t>
    <phoneticPr fontId="14" type="noConversion"/>
  </si>
  <si>
    <t>사장실 쇼파(1인용)</t>
    <phoneticPr fontId="14" type="noConversion"/>
  </si>
  <si>
    <t>윈도우 서버 라이센스</t>
    <phoneticPr fontId="14" type="noConversion"/>
  </si>
  <si>
    <t>사장실 쇼파테이블</t>
    <phoneticPr fontId="14" type="noConversion"/>
  </si>
  <si>
    <t>카트고 제빙기</t>
    <phoneticPr fontId="14" type="noConversion"/>
  </si>
  <si>
    <t>사장실 전화대</t>
    <phoneticPr fontId="14" type="noConversion"/>
  </si>
  <si>
    <t>디지털 카메라(뮤)</t>
    <phoneticPr fontId="14" type="noConversion"/>
  </si>
  <si>
    <t>임원실 LCD TV</t>
    <phoneticPr fontId="14" type="noConversion"/>
  </si>
  <si>
    <t>정품 소프트웨어(한글)</t>
    <phoneticPr fontId="14" type="noConversion"/>
  </si>
  <si>
    <t>가스스토브(중화렌지)</t>
    <phoneticPr fontId="14" type="noConversion"/>
  </si>
  <si>
    <t>주방</t>
    <phoneticPr fontId="14" type="noConversion"/>
  </si>
  <si>
    <t>정품 소프트웨어(오피스)</t>
    <phoneticPr fontId="14" type="noConversion"/>
  </si>
  <si>
    <t>가스스토브(작업대)</t>
    <phoneticPr fontId="14" type="noConversion"/>
  </si>
  <si>
    <t>"</t>
    <phoneticPr fontId="14" type="noConversion"/>
  </si>
  <si>
    <t>컴퓨터</t>
    <phoneticPr fontId="14" type="noConversion"/>
  </si>
  <si>
    <t>임원실</t>
    <phoneticPr fontId="14" type="noConversion"/>
  </si>
  <si>
    <t>진입로 CCTV</t>
    <phoneticPr fontId="14" type="noConversion"/>
  </si>
  <si>
    <t>2009년도</t>
    <phoneticPr fontId="14" type="noConversion"/>
  </si>
  <si>
    <t>복합기</t>
    <phoneticPr fontId="14" type="noConversion"/>
  </si>
  <si>
    <t>토양수분 측정기</t>
    <phoneticPr fontId="14" type="noConversion"/>
  </si>
  <si>
    <t>수족관(2단)</t>
    <phoneticPr fontId="14" type="noConversion"/>
  </si>
  <si>
    <t>여락카실 TV</t>
    <phoneticPr fontId="14" type="noConversion"/>
  </si>
  <si>
    <t>대식당 테이블</t>
    <phoneticPr fontId="14" type="noConversion"/>
  </si>
  <si>
    <t>임원실 책상,의자</t>
    <phoneticPr fontId="14" type="noConversion"/>
  </si>
  <si>
    <t>대식당 의자</t>
    <phoneticPr fontId="14" type="noConversion"/>
  </si>
  <si>
    <t>오피스2007</t>
    <phoneticPr fontId="14" type="noConversion"/>
  </si>
  <si>
    <t>컴퓨터(팩스서버용)</t>
    <phoneticPr fontId="14" type="noConversion"/>
  </si>
  <si>
    <t>한글2007</t>
    <phoneticPr fontId="14" type="noConversion"/>
  </si>
  <si>
    <t>무정전 전원장치(UPS)</t>
    <phoneticPr fontId="14" type="noConversion"/>
  </si>
  <si>
    <t>전무이사실 책장</t>
    <phoneticPr fontId="14" type="noConversion"/>
  </si>
  <si>
    <t>전산프로그램(사이버고객모집)</t>
    <phoneticPr fontId="14" type="noConversion"/>
  </si>
  <si>
    <t>장승(목아미사)</t>
    <phoneticPr fontId="14" type="noConversion"/>
  </si>
  <si>
    <t>전기안정화장치</t>
    <phoneticPr fontId="14" type="noConversion"/>
  </si>
  <si>
    <t>양수책상</t>
    <phoneticPr fontId="14" type="noConversion"/>
  </si>
  <si>
    <t>카트고</t>
    <phoneticPr fontId="14" type="noConversion"/>
  </si>
  <si>
    <t>안개등</t>
    <phoneticPr fontId="14" type="noConversion"/>
  </si>
  <si>
    <t>편수책상</t>
    <phoneticPr fontId="14" type="noConversion"/>
  </si>
  <si>
    <t>DB백업 네트워크스토리지</t>
    <phoneticPr fontId="14" type="noConversion"/>
  </si>
  <si>
    <t>의자</t>
    <phoneticPr fontId="14" type="noConversion"/>
  </si>
  <si>
    <t>모바일예약 시스템 구축</t>
    <phoneticPr fontId="14" type="noConversion"/>
  </si>
  <si>
    <t>3단화일박스</t>
    <phoneticPr fontId="14" type="noConversion"/>
  </si>
  <si>
    <t>그늘집 냉장고</t>
    <phoneticPr fontId="14" type="noConversion"/>
  </si>
  <si>
    <t>옷장</t>
    <phoneticPr fontId="14" type="noConversion"/>
  </si>
  <si>
    <t>주방 햄슬라이서</t>
    <phoneticPr fontId="14" type="noConversion"/>
  </si>
  <si>
    <t>카드프린터기</t>
    <phoneticPr fontId="14" type="noConversion"/>
  </si>
  <si>
    <t>컴퓨터 본체</t>
    <phoneticPr fontId="14" type="noConversion"/>
  </si>
  <si>
    <t>도우미대기실 장의자</t>
    <phoneticPr fontId="14" type="noConversion"/>
  </si>
  <si>
    <t>컴퓨터 모니터</t>
    <phoneticPr fontId="14" type="noConversion"/>
  </si>
  <si>
    <t>도우미대기실 책상</t>
    <phoneticPr fontId="14" type="noConversion"/>
  </si>
  <si>
    <t>레이저프린터</t>
    <phoneticPr fontId="14" type="noConversion"/>
  </si>
  <si>
    <t>경기팀 무전기</t>
    <phoneticPr fontId="14" type="noConversion"/>
  </si>
  <si>
    <t>감열용프린터</t>
    <phoneticPr fontId="14" type="noConversion"/>
  </si>
  <si>
    <t>사장실 책상</t>
    <phoneticPr fontId="14" type="noConversion"/>
  </si>
  <si>
    <t>사장실 사이드장</t>
    <phoneticPr fontId="14" type="noConversion"/>
  </si>
  <si>
    <t>전자결재용 외장하드</t>
    <phoneticPr fontId="14" type="noConversion"/>
  </si>
  <si>
    <t>사장실 서랍장</t>
    <phoneticPr fontId="14" type="noConversion"/>
  </si>
  <si>
    <t>배치실 앰프</t>
    <phoneticPr fontId="14" type="noConversion"/>
  </si>
  <si>
    <t>차량 출입 감시 카메라</t>
    <phoneticPr fontId="14" type="noConversion"/>
  </si>
  <si>
    <t>2011년도</t>
    <phoneticPr fontId="14" type="noConversion"/>
  </si>
  <si>
    <t>일자형 책상</t>
    <phoneticPr fontId="14" type="noConversion"/>
  </si>
  <si>
    <t>도우미 배치실</t>
    <phoneticPr fontId="14" type="noConversion"/>
  </si>
  <si>
    <t>디지털 영상장치</t>
    <phoneticPr fontId="14" type="noConversion"/>
  </si>
  <si>
    <t>카트고 CCTV</t>
    <phoneticPr fontId="14" type="noConversion"/>
  </si>
  <si>
    <t>앰프 보관장</t>
    <phoneticPr fontId="14" type="noConversion"/>
  </si>
  <si>
    <t>화일박스</t>
    <phoneticPr fontId="14" type="noConversion"/>
  </si>
  <si>
    <t>파티션</t>
    <phoneticPr fontId="14" type="noConversion"/>
  </si>
  <si>
    <t>프린터</t>
    <phoneticPr fontId="14" type="noConversion"/>
  </si>
  <si>
    <t>2012년도</t>
    <phoneticPr fontId="14" type="noConversion"/>
  </si>
  <si>
    <t>수납장</t>
    <phoneticPr fontId="14" type="noConversion"/>
  </si>
  <si>
    <t>포토프린터</t>
    <phoneticPr fontId="14" type="noConversion"/>
  </si>
  <si>
    <t>보관장</t>
    <phoneticPr fontId="14" type="noConversion"/>
  </si>
  <si>
    <t>육수냉장고</t>
    <phoneticPr fontId="14" type="noConversion"/>
  </si>
  <si>
    <t>소     계</t>
    <phoneticPr fontId="14" type="noConversion"/>
  </si>
  <si>
    <t>3단 작업대</t>
    <phoneticPr fontId="14" type="noConversion"/>
  </si>
  <si>
    <t>컵 소독기</t>
    <phoneticPr fontId="14" type="noConversion"/>
  </si>
  <si>
    <t>보냉슬라이딩테이블</t>
    <phoneticPr fontId="14" type="noConversion"/>
  </si>
  <si>
    <t>식기세척기</t>
    <phoneticPr fontId="14" type="noConversion"/>
  </si>
  <si>
    <t>퇴식작업대</t>
    <phoneticPr fontId="14" type="noConversion"/>
  </si>
  <si>
    <t>문서보관함</t>
    <phoneticPr fontId="14" type="noConversion"/>
  </si>
  <si>
    <t>보냉케이블</t>
    <phoneticPr fontId="14" type="noConversion"/>
  </si>
  <si>
    <t>마루 광택기</t>
    <phoneticPr fontId="14" type="noConversion"/>
  </si>
  <si>
    <t>락카실</t>
    <phoneticPr fontId="14" type="noConversion"/>
  </si>
  <si>
    <t>밧드냉장고</t>
    <phoneticPr fontId="14" type="noConversion"/>
  </si>
  <si>
    <t>컬러디지털 복합기</t>
    <phoneticPr fontId="14" type="noConversion"/>
  </si>
  <si>
    <t>3단보조작업대</t>
    <phoneticPr fontId="14" type="noConversion"/>
  </si>
  <si>
    <t>디지털 카메라</t>
    <phoneticPr fontId="14" type="noConversion"/>
  </si>
  <si>
    <t>중화렌지/기형</t>
    <phoneticPr fontId="14" type="noConversion"/>
  </si>
  <si>
    <t>무전기</t>
    <phoneticPr fontId="14" type="noConversion"/>
  </si>
  <si>
    <t>받드냉장고</t>
    <phoneticPr fontId="14" type="noConversion"/>
  </si>
  <si>
    <t>군부대 야간 관재 CCTV</t>
    <phoneticPr fontId="14" type="noConversion"/>
  </si>
  <si>
    <t>냉동냉장고</t>
    <phoneticPr fontId="14" type="noConversion"/>
  </si>
  <si>
    <t>단체실</t>
    <phoneticPr fontId="14" type="noConversion"/>
  </si>
  <si>
    <t>자동심장충격기</t>
    <phoneticPr fontId="14" type="noConversion"/>
  </si>
  <si>
    <t>테이블</t>
    <phoneticPr fontId="14" type="noConversion"/>
  </si>
  <si>
    <t>칼도마 소독기</t>
    <phoneticPr fontId="14" type="noConversion"/>
  </si>
  <si>
    <t>소형 냉장고</t>
    <phoneticPr fontId="14" type="noConversion"/>
  </si>
  <si>
    <t>도우미대기실 락카</t>
    <phoneticPr fontId="14" type="noConversion"/>
  </si>
  <si>
    <t>제습기</t>
    <phoneticPr fontId="14" type="noConversion"/>
  </si>
  <si>
    <t>CCTV 컴퓨터</t>
    <phoneticPr fontId="14" type="noConversion"/>
  </si>
  <si>
    <t>중앙집중식(클라우딩) 컴퓨터</t>
    <phoneticPr fontId="14" type="noConversion"/>
  </si>
  <si>
    <t>코스부</t>
    <phoneticPr fontId="14" type="noConversion"/>
  </si>
  <si>
    <t>데이타베이스 및 웹서버</t>
    <phoneticPr fontId="14" type="noConversion"/>
  </si>
  <si>
    <t>회원의날 예약시스템</t>
    <phoneticPr fontId="14" type="noConversion"/>
  </si>
  <si>
    <t>무전기(경기진행)</t>
    <phoneticPr fontId="14" type="noConversion"/>
  </si>
  <si>
    <t>3단 오픈 캐비닛</t>
    <phoneticPr fontId="14" type="noConversion"/>
  </si>
  <si>
    <t>빔프로젝트</t>
    <phoneticPr fontId="14" type="noConversion"/>
  </si>
  <si>
    <t>4단 오픈 캐비닛</t>
    <phoneticPr fontId="14" type="noConversion"/>
  </si>
  <si>
    <t>전기안전화장치</t>
    <phoneticPr fontId="14" type="noConversion"/>
  </si>
  <si>
    <t>L형 책상</t>
    <phoneticPr fontId="14" type="noConversion"/>
  </si>
  <si>
    <t>제습기(카트고)</t>
    <phoneticPr fontId="14" type="noConversion"/>
  </si>
  <si>
    <t>L형 스크린</t>
    <phoneticPr fontId="14" type="noConversion"/>
  </si>
  <si>
    <t>3단 서랍</t>
    <phoneticPr fontId="14" type="noConversion"/>
  </si>
  <si>
    <t>스마트 관제시스템</t>
    <phoneticPr fontId="14" type="noConversion"/>
  </si>
  <si>
    <t>고객정보 암호화 및 
홈페이지 리뉴얼</t>
    <phoneticPr fontId="14" type="noConversion"/>
  </si>
  <si>
    <t>현관 CCTV 녹화장비</t>
    <phoneticPr fontId="14" type="noConversion"/>
  </si>
  <si>
    <t>도우맨 대기실 CCTV</t>
    <phoneticPr fontId="14" type="noConversion"/>
  </si>
  <si>
    <t>러브 체어</t>
    <phoneticPr fontId="14" type="noConversion"/>
  </si>
  <si>
    <t>연회실</t>
    <phoneticPr fontId="14" type="noConversion"/>
  </si>
  <si>
    <t>리튬배터리팩</t>
    <phoneticPr fontId="14" type="noConversion"/>
  </si>
  <si>
    <t>아카시아 원목장의자</t>
    <phoneticPr fontId="14" type="noConversion"/>
  </si>
  <si>
    <t>대여채 SET, 퍼터</t>
    <phoneticPr fontId="14" type="noConversion"/>
  </si>
  <si>
    <t>세탁실 건조기</t>
    <phoneticPr fontId="14" type="noConversion"/>
  </si>
  <si>
    <t>철재 락커</t>
    <phoneticPr fontId="14" type="noConversion"/>
  </si>
  <si>
    <t>캐디대기실</t>
    <phoneticPr fontId="14" type="noConversion"/>
  </si>
  <si>
    <t>방화벽 이중화</t>
    <phoneticPr fontId="14" type="noConversion"/>
  </si>
  <si>
    <t>책상 및 유리</t>
    <phoneticPr fontId="14" type="noConversion"/>
  </si>
  <si>
    <t>시설</t>
    <phoneticPr fontId="14" type="noConversion"/>
  </si>
  <si>
    <t>차량번호인식기</t>
    <phoneticPr fontId="14" type="noConversion"/>
  </si>
  <si>
    <t>장의자 추가 구입</t>
    <phoneticPr fontId="14" type="noConversion"/>
  </si>
  <si>
    <t>폐쇄회로(CCTV)</t>
    <phoneticPr fontId="14" type="noConversion"/>
  </si>
  <si>
    <t>2013년도</t>
    <phoneticPr fontId="14" type="noConversion"/>
  </si>
  <si>
    <t>서류장</t>
    <phoneticPr fontId="14" type="noConversion"/>
  </si>
  <si>
    <t>경영지원팀</t>
    <phoneticPr fontId="14" type="noConversion"/>
  </si>
  <si>
    <t>고객용 혈압계</t>
    <phoneticPr fontId="14" type="noConversion"/>
  </si>
  <si>
    <t>오픈형 서류장</t>
    <phoneticPr fontId="14" type="noConversion"/>
  </si>
  <si>
    <t>인포메이션 벽부형</t>
    <phoneticPr fontId="14" type="noConversion"/>
  </si>
  <si>
    <t>서비스운영팀</t>
    <phoneticPr fontId="14" type="noConversion"/>
  </si>
  <si>
    <t>전자 메뉴판</t>
    <phoneticPr fontId="14" type="noConversion"/>
  </si>
  <si>
    <t>대식당</t>
    <phoneticPr fontId="14" type="noConversion"/>
  </si>
  <si>
    <t>벽장 및 하부장</t>
    <phoneticPr fontId="14" type="noConversion"/>
  </si>
  <si>
    <t>비서실</t>
    <phoneticPr fontId="14" type="noConversion"/>
  </si>
  <si>
    <t>고정용 무전기</t>
    <phoneticPr fontId="14" type="noConversion"/>
  </si>
  <si>
    <t>진열장</t>
    <phoneticPr fontId="14" type="noConversion"/>
  </si>
  <si>
    <t>제빙기(조리용)</t>
    <phoneticPr fontId="14" type="noConversion"/>
  </si>
  <si>
    <t>기물(압력밥솥)</t>
    <phoneticPr fontId="14" type="noConversion"/>
  </si>
  <si>
    <t>공유 폴더용 저장장치</t>
    <phoneticPr fontId="14" type="noConversion"/>
  </si>
  <si>
    <t>ARS 프로그램개발 및   장비교체</t>
    <phoneticPr fontId="14" type="noConversion"/>
  </si>
  <si>
    <t>그늘집</t>
    <phoneticPr fontId="14" type="noConversion"/>
  </si>
  <si>
    <t>오라클 DB 무한라이센스</t>
    <phoneticPr fontId="14" type="noConversion"/>
  </si>
  <si>
    <t>야외 테이블세트</t>
    <phoneticPr fontId="14" type="noConversion"/>
  </si>
  <si>
    <t>서비스 카트</t>
    <phoneticPr fontId="14" type="noConversion"/>
  </si>
  <si>
    <t>옷걸이 스텐드</t>
    <phoneticPr fontId="14" type="noConversion"/>
  </si>
  <si>
    <t>컴퓨터 프로그램(MS오피스2013)</t>
    <phoneticPr fontId="14" type="noConversion"/>
  </si>
  <si>
    <t>룸 코너장</t>
    <phoneticPr fontId="14" type="noConversion"/>
  </si>
  <si>
    <t>연회실</t>
    <phoneticPr fontId="14" type="noConversion"/>
  </si>
  <si>
    <t>케셔 다이</t>
    <phoneticPr fontId="14" type="noConversion"/>
  </si>
  <si>
    <t>"</t>
    <phoneticPr fontId="14" type="noConversion"/>
  </si>
  <si>
    <t>락카함</t>
    <phoneticPr fontId="14" type="noConversion"/>
  </si>
  <si>
    <t>2014년도</t>
    <phoneticPr fontId="14" type="noConversion"/>
  </si>
  <si>
    <t>보스턴백 다이</t>
    <phoneticPr fontId="14" type="noConversion"/>
  </si>
  <si>
    <t>로비</t>
    <phoneticPr fontId="14" type="noConversion"/>
  </si>
  <si>
    <t>장의자</t>
    <phoneticPr fontId="14" type="noConversion"/>
  </si>
  <si>
    <t>락카실</t>
    <phoneticPr fontId="14" type="noConversion"/>
  </si>
  <si>
    <t>블라인드</t>
    <phoneticPr fontId="14" type="noConversion"/>
  </si>
  <si>
    <t>대식당, 연회실</t>
    <phoneticPr fontId="14" type="noConversion"/>
  </si>
  <si>
    <t>빔 프로젝트</t>
    <phoneticPr fontId="14" type="noConversion"/>
  </si>
  <si>
    <t>스테이션</t>
    <phoneticPr fontId="14" type="noConversion"/>
  </si>
  <si>
    <t>현수막 걸이</t>
    <phoneticPr fontId="14" type="noConversion"/>
  </si>
  <si>
    <t>스테이션(小)</t>
    <phoneticPr fontId="14" type="noConversion"/>
  </si>
  <si>
    <t>하부장식장 및 신발장</t>
    <phoneticPr fontId="14" type="noConversion"/>
  </si>
  <si>
    <t>캐디대기실</t>
    <phoneticPr fontId="14" type="noConversion"/>
  </si>
  <si>
    <t>팬트리 수납장</t>
    <phoneticPr fontId="14" type="noConversion"/>
  </si>
  <si>
    <t>식기세척기</t>
    <phoneticPr fontId="14" type="noConversion"/>
  </si>
  <si>
    <t>룸벽장</t>
    <phoneticPr fontId="14" type="noConversion"/>
  </si>
  <si>
    <t>세림6인식탁</t>
    <phoneticPr fontId="14" type="noConversion"/>
  </si>
  <si>
    <t>케셔</t>
    <phoneticPr fontId="14" type="noConversion"/>
  </si>
  <si>
    <t>원목6인식탁</t>
    <phoneticPr fontId="14" type="noConversion"/>
  </si>
  <si>
    <t>그늘집 케셔 다이</t>
    <phoneticPr fontId="14" type="noConversion"/>
  </si>
  <si>
    <t>스타트</t>
    <phoneticPr fontId="14" type="noConversion"/>
  </si>
  <si>
    <t>루비6인식탁</t>
    <phoneticPr fontId="14" type="noConversion"/>
  </si>
  <si>
    <t>그늘집 냉장고 케이스</t>
    <phoneticPr fontId="14" type="noConversion"/>
  </si>
  <si>
    <t>부가티 쇼파</t>
    <phoneticPr fontId="14" type="noConversion"/>
  </si>
  <si>
    <t>(단위:원)</t>
    <phoneticPr fontId="14" type="noConversion"/>
  </si>
  <si>
    <t>구      분</t>
    <phoneticPr fontId="14" type="noConversion"/>
  </si>
  <si>
    <t>수량</t>
    <phoneticPr fontId="14" type="noConversion"/>
  </si>
  <si>
    <t>금      액</t>
    <phoneticPr fontId="14" type="noConversion"/>
  </si>
  <si>
    <t>비  고</t>
    <phoneticPr fontId="14" type="noConversion"/>
  </si>
  <si>
    <t>다단식 선반</t>
    <phoneticPr fontId="14" type="noConversion"/>
  </si>
  <si>
    <t>2층 주방</t>
    <phoneticPr fontId="14" type="noConversion"/>
  </si>
  <si>
    <t>용품, 파우치 전시대</t>
    <phoneticPr fontId="14" type="noConversion"/>
  </si>
  <si>
    <t>골프샵</t>
    <phoneticPr fontId="14" type="noConversion"/>
  </si>
  <si>
    <t>1조 세정대</t>
    <phoneticPr fontId="14" type="noConversion"/>
  </si>
  <si>
    <t>골프화 전시대</t>
    <phoneticPr fontId="14" type="noConversion"/>
  </si>
  <si>
    <t>냉장, 냉동 케이스장</t>
    <phoneticPr fontId="14" type="noConversion"/>
  </si>
  <si>
    <t>의류 전시대</t>
    <phoneticPr fontId="14" type="noConversion"/>
  </si>
  <si>
    <t>가스회전식솥</t>
    <phoneticPr fontId="14" type="noConversion"/>
  </si>
  <si>
    <t>시상품 전시대</t>
    <phoneticPr fontId="14" type="noConversion"/>
  </si>
  <si>
    <t>작업대</t>
    <phoneticPr fontId="14" type="noConversion"/>
  </si>
  <si>
    <t>서랍장</t>
    <phoneticPr fontId="14" type="noConversion"/>
  </si>
  <si>
    <t>골프장갑 전시대</t>
    <phoneticPr fontId="14" type="noConversion"/>
  </si>
  <si>
    <t>안내데스크</t>
    <phoneticPr fontId="14" type="noConversion"/>
  </si>
  <si>
    <t>육류 분쇄기</t>
    <phoneticPr fontId="14" type="noConversion"/>
  </si>
  <si>
    <t>비닐팩함</t>
    <phoneticPr fontId="14" type="noConversion"/>
  </si>
  <si>
    <t>가스 낮은렌지</t>
    <phoneticPr fontId="14" type="noConversion"/>
  </si>
  <si>
    <t>수납장(남)</t>
    <phoneticPr fontId="14" type="noConversion"/>
  </si>
  <si>
    <t>냉동, 냉장고</t>
    <phoneticPr fontId="14" type="noConversion"/>
  </si>
  <si>
    <t>데스크</t>
    <phoneticPr fontId="14" type="noConversion"/>
  </si>
  <si>
    <t>프런트</t>
    <phoneticPr fontId="14" type="noConversion"/>
  </si>
  <si>
    <t>상부 선반 2단</t>
    <phoneticPr fontId="14" type="noConversion"/>
  </si>
  <si>
    <t>프런트 뒷 서랍장</t>
    <phoneticPr fontId="14" type="noConversion"/>
  </si>
  <si>
    <t>하부 선반</t>
    <phoneticPr fontId="14" type="noConversion"/>
  </si>
  <si>
    <t>귀중품 보관함</t>
    <phoneticPr fontId="14" type="noConversion"/>
  </si>
  <si>
    <t>썬크림하부장</t>
    <phoneticPr fontId="14" type="noConversion"/>
  </si>
  <si>
    <t>대식당</t>
    <phoneticPr fontId="14" type="noConversion"/>
  </si>
  <si>
    <t>가스렌지 7버너</t>
    <phoneticPr fontId="14" type="noConversion"/>
  </si>
  <si>
    <t>원형보스턴백 다이</t>
    <phoneticPr fontId="14" type="noConversion"/>
  </si>
  <si>
    <t>가스&amp;숯불 구이기</t>
    <phoneticPr fontId="14" type="noConversion"/>
  </si>
  <si>
    <t>벌집 와인장</t>
    <phoneticPr fontId="14" type="noConversion"/>
  </si>
  <si>
    <t>가스렌지 5버너</t>
    <phoneticPr fontId="14" type="noConversion"/>
  </si>
  <si>
    <t>수납장</t>
    <phoneticPr fontId="14" type="noConversion"/>
  </si>
  <si>
    <t>가스탕렌지(10구형)</t>
    <phoneticPr fontId="14" type="noConversion"/>
  </si>
  <si>
    <t>다리걸이</t>
    <phoneticPr fontId="14" type="noConversion"/>
  </si>
  <si>
    <t>작업대 찬장</t>
    <phoneticPr fontId="14" type="noConversion"/>
  </si>
  <si>
    <t>귀중품 보관대</t>
    <phoneticPr fontId="14" type="noConversion"/>
  </si>
  <si>
    <t>세척 준비대(기역형)</t>
    <phoneticPr fontId="14" type="noConversion"/>
  </si>
  <si>
    <t>수건수거함</t>
    <phoneticPr fontId="14" type="noConversion"/>
  </si>
  <si>
    <t>랙 보관 선반(상부설치형)</t>
    <phoneticPr fontId="14" type="noConversion"/>
  </si>
  <si>
    <t>용품 전시대</t>
    <phoneticPr fontId="14" type="noConversion"/>
  </si>
  <si>
    <t>배기후드(박스형)</t>
    <phoneticPr fontId="14" type="noConversion"/>
  </si>
  <si>
    <t>유리전시장</t>
    <phoneticPr fontId="14" type="noConversion"/>
  </si>
  <si>
    <t>배기후드/휠타</t>
    <phoneticPr fontId="14" type="noConversion"/>
  </si>
  <si>
    <t>야외테이블세트</t>
    <phoneticPr fontId="14" type="noConversion"/>
  </si>
  <si>
    <t>그늘집</t>
    <phoneticPr fontId="14" type="noConversion"/>
  </si>
  <si>
    <t xml:space="preserve"> 케셔다이</t>
    <phoneticPr fontId="14" type="noConversion"/>
  </si>
  <si>
    <t>가스낮은렌지</t>
    <phoneticPr fontId="14" type="noConversion"/>
  </si>
  <si>
    <t>냉장고과자케이스</t>
    <phoneticPr fontId="14" type="noConversion"/>
  </si>
  <si>
    <t>주방 배기후드(박스형)</t>
    <phoneticPr fontId="14" type="noConversion"/>
  </si>
  <si>
    <t>케셔다이</t>
    <phoneticPr fontId="14" type="noConversion"/>
  </si>
  <si>
    <t>제과케이스</t>
    <phoneticPr fontId="14" type="noConversion"/>
  </si>
  <si>
    <t>코너 보조대</t>
    <phoneticPr fontId="14" type="noConversion"/>
  </si>
  <si>
    <t>조립식 냉동실</t>
    <phoneticPr fontId="14" type="noConversion"/>
  </si>
  <si>
    <t>가스 사라만다</t>
    <phoneticPr fontId="14" type="noConversion"/>
  </si>
  <si>
    <t>1조 세정대/하부선반</t>
    <phoneticPr fontId="14" type="noConversion"/>
  </si>
  <si>
    <t>냉장 테이블</t>
    <phoneticPr fontId="14" type="noConversion"/>
  </si>
  <si>
    <t>토핑 테이블</t>
    <phoneticPr fontId="14" type="noConversion"/>
  </si>
  <si>
    <t>그리 스트랩</t>
    <phoneticPr fontId="14" type="noConversion"/>
  </si>
  <si>
    <t>2조세정대/하부선반</t>
    <phoneticPr fontId="14" type="noConversion"/>
  </si>
  <si>
    <t>북스타트</t>
    <phoneticPr fontId="14" type="noConversion"/>
  </si>
  <si>
    <t>이동작업대</t>
    <phoneticPr fontId="14" type="noConversion"/>
  </si>
  <si>
    <t>작업대/하부선반</t>
    <phoneticPr fontId="14" type="noConversion"/>
  </si>
  <si>
    <t>가스 중화렌지 1구</t>
    <phoneticPr fontId="14" type="noConversion"/>
  </si>
  <si>
    <t>조립식 트렌치</t>
    <phoneticPr fontId="14" type="noConversion"/>
  </si>
  <si>
    <t>트렌치 상판</t>
    <phoneticPr fontId="14" type="noConversion"/>
  </si>
  <si>
    <t>냉동 냉장고</t>
    <phoneticPr fontId="14" type="noConversion"/>
  </si>
  <si>
    <t>식기 건조대</t>
    <phoneticPr fontId="14" type="noConversion"/>
  </si>
  <si>
    <t>가스 숯불 연소장치</t>
    <phoneticPr fontId="14" type="noConversion"/>
  </si>
  <si>
    <t>스텐 방열판(국솥,중화렌지,낮은렌지)</t>
    <phoneticPr fontId="14" type="noConversion"/>
  </si>
  <si>
    <t>가스 낮은렌지(1구형)</t>
    <phoneticPr fontId="14" type="noConversion"/>
  </si>
  <si>
    <t>가스렌지/2버너</t>
    <phoneticPr fontId="14" type="noConversion"/>
  </si>
  <si>
    <t>벽부착 선반</t>
    <phoneticPr fontId="14" type="noConversion"/>
  </si>
  <si>
    <t>세척준비대/씽크</t>
    <phoneticPr fontId="14" type="noConversion"/>
  </si>
  <si>
    <t>주방 벽부착 선반</t>
    <phoneticPr fontId="14" type="noConversion"/>
  </si>
  <si>
    <t>패스로우 자동 식기세척기</t>
    <phoneticPr fontId="14" type="noConversion"/>
  </si>
  <si>
    <t>팬츄리 다단식 선반</t>
    <phoneticPr fontId="14" type="noConversion"/>
  </si>
  <si>
    <t>팬츄리 배기후드</t>
    <phoneticPr fontId="14" type="noConversion"/>
  </si>
  <si>
    <t>배기후드/휠타(박스형)</t>
    <phoneticPr fontId="14" type="noConversion"/>
  </si>
  <si>
    <t>팬츄리 주방 전기 인덕션렌지</t>
    <phoneticPr fontId="14" type="noConversion"/>
  </si>
  <si>
    <t>3층 주방</t>
    <phoneticPr fontId="14" type="noConversion"/>
  </si>
  <si>
    <t>팬츄리 주방 토핑 테이블</t>
    <phoneticPr fontId="14" type="noConversion"/>
  </si>
  <si>
    <t>팬츄리 주방 전자동 커피머신</t>
    <phoneticPr fontId="14" type="noConversion"/>
  </si>
  <si>
    <t>레이져 프린터</t>
    <phoneticPr fontId="14" type="noConversion"/>
  </si>
  <si>
    <t>팬츄리 주방 작업대 찬장</t>
    <phoneticPr fontId="14" type="noConversion"/>
  </si>
  <si>
    <t>예비 전원 축전지</t>
    <phoneticPr fontId="14" type="noConversion"/>
  </si>
  <si>
    <t>전산실</t>
    <phoneticPr fontId="14" type="noConversion"/>
  </si>
  <si>
    <t>전반 세척 준비대/씽크제작</t>
    <phoneticPr fontId="14" type="noConversion"/>
  </si>
  <si>
    <t>서버용 전기 안전화 장비</t>
    <phoneticPr fontId="14" type="noConversion"/>
  </si>
  <si>
    <t>DB 서버 장비</t>
    <phoneticPr fontId="14" type="noConversion"/>
  </si>
  <si>
    <t>남스타트</t>
    <phoneticPr fontId="14" type="noConversion"/>
  </si>
  <si>
    <t>전산 장비(WEB)서버</t>
    <phoneticPr fontId="14" type="noConversion"/>
  </si>
  <si>
    <t>가스렌지 5구</t>
    <phoneticPr fontId="14" type="noConversion"/>
  </si>
  <si>
    <t>코스내 가로등(LED) 조명</t>
    <phoneticPr fontId="14" type="noConversion"/>
  </si>
  <si>
    <t>1조 세정작업대/하부 선반</t>
    <phoneticPr fontId="14" type="noConversion"/>
  </si>
  <si>
    <t>프런트 스윙도어</t>
    <phoneticPr fontId="14" type="noConversion"/>
  </si>
  <si>
    <t>잔반, 세척준비대, 씽크</t>
    <phoneticPr fontId="14" type="noConversion"/>
  </si>
  <si>
    <t>3단 캐비닛</t>
    <phoneticPr fontId="14" type="noConversion"/>
  </si>
  <si>
    <t>북8홀 가로등(LED) 조명</t>
    <phoneticPr fontId="14" type="noConversion"/>
  </si>
  <si>
    <t>남스타트 식기건조대</t>
    <phoneticPr fontId="14" type="noConversion"/>
  </si>
  <si>
    <t>주방 냉장고테이블</t>
    <phoneticPr fontId="14" type="noConversion"/>
  </si>
  <si>
    <t>그늘집 토핑 냉장고</t>
    <phoneticPr fontId="14" type="noConversion"/>
  </si>
  <si>
    <t>2015년도</t>
    <phoneticPr fontId="14" type="noConversion"/>
  </si>
  <si>
    <t>배기후드/휠타/등부착</t>
    <phoneticPr fontId="14" type="noConversion"/>
  </si>
  <si>
    <t>전기 오븐(조리용)</t>
    <phoneticPr fontId="14" type="noConversion"/>
  </si>
  <si>
    <t>배기 후드(박스형)</t>
    <phoneticPr fontId="14" type="noConversion"/>
  </si>
  <si>
    <t>코스 폐쇄회로(CCTV)</t>
    <phoneticPr fontId="14" type="noConversion"/>
  </si>
  <si>
    <t>고압 청소기</t>
    <phoneticPr fontId="14" type="noConversion"/>
  </si>
  <si>
    <t>신장체중계(카스 HC-1500)</t>
    <phoneticPr fontId="14" type="noConversion"/>
  </si>
  <si>
    <t>소프트웨어(MS 오피스2013)</t>
    <phoneticPr fontId="14" type="noConversion"/>
  </si>
  <si>
    <t>C/H 테이블 냉장고</t>
    <phoneticPr fontId="14" type="noConversion"/>
  </si>
  <si>
    <t>2016년도</t>
    <phoneticPr fontId="14" type="noConversion"/>
  </si>
  <si>
    <t>삼성 노트북</t>
    <phoneticPr fontId="14" type="noConversion"/>
  </si>
  <si>
    <t>전산 안전 장치</t>
    <phoneticPr fontId="14" type="noConversion"/>
  </si>
  <si>
    <t>컴퓨터(LG 모니터)</t>
    <phoneticPr fontId="14" type="noConversion"/>
  </si>
  <si>
    <t>주방 린나이 가스 자동 밥솥</t>
    <phoneticPr fontId="14" type="noConversion"/>
  </si>
  <si>
    <t>삼성 DB400T3A PC</t>
    <phoneticPr fontId="14" type="noConversion"/>
  </si>
  <si>
    <t>대여용 골프채</t>
    <phoneticPr fontId="14" type="noConversion"/>
  </si>
  <si>
    <t>전동카트 자가진단용 노트북</t>
    <phoneticPr fontId="14" type="noConversion"/>
  </si>
  <si>
    <t>5인승 전동카트 배터리</t>
    <phoneticPr fontId="14" type="noConversion"/>
  </si>
  <si>
    <t>전자결재서버 구입</t>
    <phoneticPr fontId="14" type="noConversion"/>
  </si>
  <si>
    <t xml:space="preserve">주방 샐러드 냉장고 </t>
    <phoneticPr fontId="14" type="noConversion"/>
  </si>
  <si>
    <t>전자결재서버 소프트웨어</t>
    <phoneticPr fontId="14" type="noConversion"/>
  </si>
  <si>
    <t>캐디 대기실 제빙기</t>
    <phoneticPr fontId="14" type="noConversion"/>
  </si>
  <si>
    <t>라이트 LED램프</t>
    <phoneticPr fontId="14" type="noConversion"/>
  </si>
  <si>
    <t>남18홀</t>
    <phoneticPr fontId="14" type="noConversion"/>
  </si>
  <si>
    <t>컴퓨터(7대) 및 모니터</t>
    <phoneticPr fontId="14" type="noConversion"/>
  </si>
  <si>
    <t>제빙기</t>
    <phoneticPr fontId="14" type="noConversion"/>
  </si>
  <si>
    <t>남5홀 및 북14홀 CCTV</t>
    <phoneticPr fontId="14" type="noConversion"/>
  </si>
  <si>
    <t>직원식당 냉장실 제작설치</t>
    <phoneticPr fontId="14" type="noConversion"/>
  </si>
  <si>
    <t>계</t>
    <phoneticPr fontId="14" type="noConversion"/>
  </si>
  <si>
    <t>공구와기구 명세서</t>
    <phoneticPr fontId="14" type="noConversion"/>
  </si>
  <si>
    <t>(2016년 12월 31일 현재)</t>
    <phoneticPr fontId="142" type="noConversion"/>
  </si>
  <si>
    <t xml:space="preserve"> </t>
    <phoneticPr fontId="14" type="noConversion"/>
  </si>
  <si>
    <t xml:space="preserve">   (단  위 : 원)</t>
    <phoneticPr fontId="14" type="noConversion"/>
  </si>
  <si>
    <t xml:space="preserve"> 일    자</t>
    <phoneticPr fontId="14" type="noConversion"/>
  </si>
  <si>
    <t>적                 요</t>
    <phoneticPr fontId="14" type="noConversion"/>
  </si>
  <si>
    <t>금     액</t>
    <phoneticPr fontId="14" type="noConversion"/>
  </si>
  <si>
    <t>비     고</t>
    <phoneticPr fontId="14" type="noConversion"/>
  </si>
  <si>
    <t>1996.  7. 31</t>
    <phoneticPr fontId="142" type="noConversion"/>
  </si>
  <si>
    <t>엔진 캇타기</t>
    <phoneticPr fontId="142" type="noConversion"/>
  </si>
  <si>
    <t>1996.  3. 26</t>
    <phoneticPr fontId="142" type="noConversion"/>
  </si>
  <si>
    <t>함마드릴</t>
    <phoneticPr fontId="142" type="noConversion"/>
  </si>
  <si>
    <t>1998.  5.  2</t>
    <phoneticPr fontId="142" type="noConversion"/>
  </si>
  <si>
    <t>특고압 전기용구</t>
    <phoneticPr fontId="142" type="noConversion"/>
  </si>
  <si>
    <t>1999.  8. 26</t>
    <phoneticPr fontId="142" type="noConversion"/>
  </si>
  <si>
    <t>코스관리용 래핑기 (그린사)</t>
    <phoneticPr fontId="142" type="noConversion"/>
  </si>
  <si>
    <t>2000. 10. 31</t>
    <phoneticPr fontId="142" type="noConversion"/>
  </si>
  <si>
    <t>서류 천공기 (교보문보장)</t>
    <phoneticPr fontId="142" type="noConversion"/>
  </si>
  <si>
    <t>2005.  7. 31</t>
    <phoneticPr fontId="142" type="noConversion"/>
  </si>
  <si>
    <t>전동카도로 공구 코아머신 구입(대흥기업사)</t>
    <phoneticPr fontId="142" type="noConversion"/>
  </si>
  <si>
    <t>2005. 12.  9</t>
    <phoneticPr fontId="142" type="noConversion"/>
  </si>
  <si>
    <t>기관실 공구 함마드릴 외 구입(대흥기업사)</t>
    <phoneticPr fontId="142" type="noConversion"/>
  </si>
  <si>
    <t>2007.  8. 31</t>
    <phoneticPr fontId="142" type="noConversion"/>
  </si>
  <si>
    <t>예초기 2대 구입</t>
    <phoneticPr fontId="142" type="noConversion"/>
  </si>
  <si>
    <t>2009. 10. 21</t>
    <phoneticPr fontId="142" type="noConversion"/>
  </si>
  <si>
    <t>전정기 1대</t>
    <phoneticPr fontId="142" type="noConversion"/>
  </si>
  <si>
    <t>고지톱 1대</t>
    <phoneticPr fontId="142" type="noConversion"/>
  </si>
  <si>
    <t>엔진톱 1대</t>
    <phoneticPr fontId="142" type="noConversion"/>
  </si>
  <si>
    <t>2013.  4. 30</t>
    <phoneticPr fontId="142" type="noConversion"/>
  </si>
  <si>
    <t>코스관리용 예초기(5대)</t>
    <phoneticPr fontId="142" type="noConversion"/>
  </si>
  <si>
    <t>코스관리용 동력살 분무기(3대)</t>
    <phoneticPr fontId="142" type="noConversion"/>
  </si>
  <si>
    <t>2015.  6. 30</t>
    <phoneticPr fontId="142" type="noConversion"/>
  </si>
  <si>
    <t>코스관리용 예초기(4대)</t>
    <phoneticPr fontId="142" type="noConversion"/>
  </si>
  <si>
    <t>입목 명세서</t>
    <phoneticPr fontId="14" type="noConversion"/>
  </si>
  <si>
    <t>(2016년 12월 31일 현재)</t>
    <phoneticPr fontId="14" type="noConversion"/>
  </si>
  <si>
    <t xml:space="preserve"> </t>
    <phoneticPr fontId="14" type="noConversion"/>
  </si>
  <si>
    <t xml:space="preserve">   (단  위 : 원)</t>
    <phoneticPr fontId="14" type="noConversion"/>
  </si>
  <si>
    <t>구         분</t>
    <phoneticPr fontId="14" type="noConversion"/>
  </si>
  <si>
    <t>수 량</t>
    <phoneticPr fontId="14" type="noConversion"/>
  </si>
  <si>
    <t>취득가액</t>
    <phoneticPr fontId="14" type="noConversion"/>
  </si>
  <si>
    <t>자산 재평가</t>
    <phoneticPr fontId="14" type="noConversion"/>
  </si>
  <si>
    <t>증  감</t>
    <phoneticPr fontId="14" type="noConversion"/>
  </si>
  <si>
    <t>금  액</t>
    <phoneticPr fontId="14" type="noConversion"/>
  </si>
  <si>
    <t>잣    나    무</t>
  </si>
  <si>
    <t>남코스</t>
    <phoneticPr fontId="14" type="noConversion"/>
  </si>
  <si>
    <t>전    나    무</t>
  </si>
  <si>
    <t>앵  두  나  무</t>
  </si>
  <si>
    <t>소    나    무</t>
  </si>
  <si>
    <t>싸  리  나  무</t>
  </si>
  <si>
    <t>가  중  나  무</t>
  </si>
  <si>
    <t>노 간 주 나 무</t>
  </si>
  <si>
    <t>보    리    수</t>
  </si>
  <si>
    <t>자  귀  나  무</t>
  </si>
  <si>
    <t>철          쭉</t>
  </si>
  <si>
    <t>낙    엽    송</t>
  </si>
  <si>
    <t>진    달    래</t>
  </si>
  <si>
    <t>신    동    백</t>
  </si>
  <si>
    <t>겹    철    쭉</t>
  </si>
  <si>
    <t>옥          향</t>
  </si>
  <si>
    <t>서  양  측  백</t>
  </si>
  <si>
    <t>선          향</t>
  </si>
  <si>
    <t>산    목    련</t>
  </si>
  <si>
    <t>청    단    풍</t>
  </si>
  <si>
    <t>매          화</t>
  </si>
  <si>
    <t>홍    단    풍</t>
  </si>
  <si>
    <t>삼  각  단  풍</t>
  </si>
  <si>
    <t>산    수    유</t>
  </si>
  <si>
    <t>서  양  병  꽃</t>
  </si>
  <si>
    <t>무    궁    화</t>
  </si>
  <si>
    <t>개    나    리</t>
  </si>
  <si>
    <t>쥐  똥  나  무</t>
  </si>
  <si>
    <t>산          벚</t>
  </si>
  <si>
    <t>남코스</t>
    <phoneticPr fontId="14" type="noConversion"/>
  </si>
  <si>
    <t>은  행  나  무</t>
  </si>
  <si>
    <t>조  팝  나  무</t>
  </si>
  <si>
    <t>대  추  나  무</t>
  </si>
  <si>
    <t>서    나    무</t>
  </si>
  <si>
    <t>호  두  나  무</t>
  </si>
  <si>
    <t>살  구  나  무</t>
  </si>
  <si>
    <t>감    나    무</t>
  </si>
  <si>
    <t>고  염  나  무</t>
  </si>
  <si>
    <t>리기다  소나무</t>
  </si>
  <si>
    <t>느  티  나  무</t>
  </si>
  <si>
    <t>육          송</t>
  </si>
  <si>
    <t>자    산    홍</t>
  </si>
  <si>
    <t>산    철    쭉</t>
  </si>
  <si>
    <t>옥          매</t>
  </si>
  <si>
    <t>후    록    수</t>
  </si>
  <si>
    <t>화    수    목</t>
  </si>
  <si>
    <t>아  카  시  아</t>
  </si>
  <si>
    <t>장          미</t>
  </si>
  <si>
    <t>꽃    창    포</t>
  </si>
  <si>
    <t>화    해    당</t>
  </si>
  <si>
    <t>자  작  나  무</t>
  </si>
  <si>
    <t>산  달  나  무</t>
  </si>
  <si>
    <t>메크  세코이아</t>
  </si>
  <si>
    <t>복    자    기</t>
  </si>
  <si>
    <t>북코스</t>
    <phoneticPr fontId="14" type="noConversion"/>
  </si>
  <si>
    <t>향    나    무</t>
  </si>
  <si>
    <t>둥 근 향 나 무</t>
  </si>
  <si>
    <t>수  양  버  들</t>
  </si>
  <si>
    <t>계  수  나  무</t>
  </si>
  <si>
    <t>때  죽  나  무</t>
  </si>
  <si>
    <t>꽃    사    과</t>
  </si>
  <si>
    <t>산  벚  나  무</t>
  </si>
  <si>
    <t>자  엽  자  두</t>
  </si>
  <si>
    <t>매  화  나  무</t>
  </si>
  <si>
    <t>모  과  나  무</t>
  </si>
  <si>
    <t>수 수 꽃 다 리</t>
  </si>
  <si>
    <t>고  광  나  무</t>
  </si>
  <si>
    <t>옥    잠    화</t>
  </si>
  <si>
    <t>비    비    추</t>
  </si>
  <si>
    <t>이티리  포플라</t>
  </si>
  <si>
    <t>꽃  복  숭  아</t>
  </si>
  <si>
    <t>서 부 해 당 화</t>
  </si>
  <si>
    <t>독 일 가 문 비</t>
  </si>
  <si>
    <t>십  잣  나  무</t>
  </si>
  <si>
    <t>눈    주    목</t>
  </si>
  <si>
    <t>눈          향</t>
  </si>
  <si>
    <t>희    양    목</t>
  </si>
  <si>
    <t>아카시아  묘목</t>
  </si>
  <si>
    <t>관    음    죽</t>
  </si>
  <si>
    <t>매  실  나  무</t>
  </si>
  <si>
    <t>씨  향  나  무</t>
  </si>
  <si>
    <t>목          련</t>
  </si>
  <si>
    <t>사  계  장  미</t>
  </si>
  <si>
    <t>병  꽃  나  무</t>
  </si>
  <si>
    <t>꼬    리    향</t>
  </si>
  <si>
    <t>옥    매    화</t>
  </si>
  <si>
    <t>서양  조팝나무</t>
  </si>
  <si>
    <t>조    릿    대</t>
  </si>
  <si>
    <t>박    나    무</t>
  </si>
  <si>
    <t>양    앵    무</t>
  </si>
  <si>
    <t>한    매    화</t>
  </si>
  <si>
    <t>남코스(1989년)</t>
    <phoneticPr fontId="14" type="noConversion"/>
  </si>
  <si>
    <t>둥 근 소 나 무</t>
  </si>
  <si>
    <t>수          현</t>
  </si>
  <si>
    <t>살          구</t>
  </si>
  <si>
    <t>넝  굴  장  미</t>
  </si>
  <si>
    <t>회          화</t>
  </si>
  <si>
    <t>층  층  나  무</t>
  </si>
  <si>
    <t>씨          향</t>
  </si>
  <si>
    <t>맥    문    동</t>
  </si>
  <si>
    <t>산  딸  나  무</t>
  </si>
  <si>
    <t>파고라(인조목)</t>
  </si>
  <si>
    <t>모          과</t>
  </si>
  <si>
    <t>자  두  나  무</t>
  </si>
  <si>
    <t>등    나    무</t>
  </si>
  <si>
    <t>북코스</t>
    <phoneticPr fontId="14" type="noConversion"/>
  </si>
  <si>
    <t>꽃    나    무</t>
  </si>
  <si>
    <t>벚    나    무</t>
  </si>
  <si>
    <t>희          화</t>
  </si>
  <si>
    <t>넝  쿨  장  미</t>
  </si>
  <si>
    <t>눈  향  나  무</t>
  </si>
  <si>
    <t>노          향</t>
  </si>
  <si>
    <t>C/H 주변조경</t>
    <phoneticPr fontId="14" type="noConversion"/>
  </si>
  <si>
    <t>선    주    목</t>
  </si>
  <si>
    <t>느          티</t>
  </si>
  <si>
    <t>차고라(인조목)</t>
  </si>
  <si>
    <t>(1990년)</t>
    <phoneticPr fontId="14" type="noConversion"/>
  </si>
  <si>
    <t>배  롱  나  무</t>
  </si>
  <si>
    <t>(1991년)</t>
    <phoneticPr fontId="14" type="noConversion"/>
  </si>
  <si>
    <t>벚  꽃  나  무</t>
  </si>
  <si>
    <t>잣나무(묘  목)</t>
  </si>
  <si>
    <t>(1992년)</t>
    <phoneticPr fontId="14" type="noConversion"/>
  </si>
  <si>
    <t>리    기    다</t>
  </si>
  <si>
    <t>백    철    쭉</t>
  </si>
  <si>
    <t>(1993년)</t>
    <phoneticPr fontId="14" type="noConversion"/>
  </si>
  <si>
    <t>가 이 즈 까 향</t>
  </si>
  <si>
    <t>왕  벚  나  무</t>
  </si>
  <si>
    <t>(1994년)</t>
    <phoneticPr fontId="14" type="noConversion"/>
  </si>
  <si>
    <t>단  풍  나  무</t>
  </si>
  <si>
    <t>(1996년)</t>
    <phoneticPr fontId="14" type="noConversion"/>
  </si>
  <si>
    <t>서양산  사나무</t>
  </si>
  <si>
    <t>화  살  나  무</t>
  </si>
  <si>
    <t>(1997년)</t>
    <phoneticPr fontId="14" type="noConversion"/>
  </si>
  <si>
    <t>(1999년)</t>
    <phoneticPr fontId="14" type="noConversion"/>
  </si>
  <si>
    <t>(2000년)</t>
    <phoneticPr fontId="14" type="noConversion"/>
  </si>
  <si>
    <t>백    자    작</t>
  </si>
  <si>
    <t>능    소    화</t>
  </si>
  <si>
    <t>꽃    잔    디</t>
  </si>
  <si>
    <t>주  목  나  무</t>
  </si>
  <si>
    <t>(2004년)</t>
    <phoneticPr fontId="14" type="noConversion"/>
  </si>
  <si>
    <t>(2007년)</t>
    <phoneticPr fontId="14" type="noConversion"/>
  </si>
  <si>
    <t>(2008년)</t>
    <phoneticPr fontId="14" type="noConversion"/>
  </si>
  <si>
    <t>억          새</t>
  </si>
  <si>
    <t>메타세과이어</t>
  </si>
  <si>
    <t>(2009년)</t>
    <phoneticPr fontId="14" type="noConversion"/>
  </si>
  <si>
    <t>영    산    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</si>
</sst>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#,##0_ "/>
    <numFmt numFmtId="178" formatCode="#,##0.0"/>
    <numFmt numFmtId="179" formatCode="#,##0.0_);\(#,##0.0\)"/>
    <numFmt numFmtId="180" formatCode="0.0%"/>
    <numFmt numFmtId="181" formatCode="&quot;₩&quot;#&quot;₩&quot;\!\!\,##0;&quot;₩&quot;&quot;₩&quot;&quot;₩&quot;&quot;₩&quot;&quot;₩&quot;&quot;₩&quot;\!\!\-#&quot;₩&quot;\!\!\,##0"/>
    <numFmt numFmtId="182" formatCode="#,##0.0_);[Red]\(#,##0.0\)"/>
    <numFmt numFmtId="183" formatCode="&quot;$&quot;#,##0_);\(&quot;$&quot;#,##0\)"/>
    <numFmt numFmtId="184" formatCode="#,##0.00\ &quot;DM&quot;;[Red]\-#,##0.00\ &quot;DM&quot;"/>
    <numFmt numFmtId="185" formatCode="#,##0\ &quot;DM&quot;;[Red]\-#,##0\ &quot;DM&quot;"/>
    <numFmt numFmtId="186" formatCode="#&quot;₩&quot;\!\!\,##0;[Red]&quot;-&quot;#&quot;₩&quot;\!\!\,##0"/>
    <numFmt numFmtId="187" formatCode="_(* #,##0_);_(* \(#,##0\);_(* &quot;-&quot;_);_(@_)"/>
    <numFmt numFmtId="188" formatCode="_ * #,##0_ ;_ * \-#,##0_ ;_ * &quot;-&quot;_ ;_ @_ "/>
    <numFmt numFmtId="189" formatCode="_ * #,##0.00_ ;_ * \-#,##0.00_ ;_ * &quot;-&quot;??_ ;_ @_ "/>
    <numFmt numFmtId="190" formatCode="_(* #,##0.00_);_(* \(#,##0.00\);_(* &quot;-&quot;??_);_(@_)"/>
    <numFmt numFmtId="191" formatCode="&quot;₩&quot;#&quot;₩&quot;\!\!\,##0;[Red]&quot;₩&quot;&quot;₩&quot;&quot;₩&quot;&quot;₩&quot;&quot;₩&quot;&quot;₩&quot;\!\!\-#&quot;₩&quot;\!\!\,##0"/>
    <numFmt numFmtId="192" formatCode="_-* #&quot;₩&quot;\!\!\,##0&quot;₩&quot;\!.00_-;&quot;₩&quot;&quot;₩&quot;&quot;₩&quot;&quot;₩&quot;\!\!\-* #&quot;₩&quot;\!\!\,##0&quot;₩&quot;\!.00_-;_-* &quot;-&quot;??_-;_-@_-"/>
    <numFmt numFmtId="193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194" formatCode="&quot;₩&quot;#&quot;₩&quot;\!\!\,##0&quot;₩&quot;\!.00;&quot;₩&quot;&quot;₩&quot;&quot;₩&quot;&quot;₩&quot;&quot;₩&quot;&quot;₩&quot;\!\!\-#&quot;₩&quot;\!\!\,##0&quot;₩&quot;\!.00"/>
    <numFmt numFmtId="195" formatCode="_ &quot;₩&quot;* #,##0_ ;_ &quot;₩&quot;* \-#,##0_ ;_ &quot;₩&quot;* &quot;-&quot;_ ;_ @_ "/>
    <numFmt numFmtId="196" formatCode="_ &quot;₩&quot;* #,##0.00_ ;_ &quot;₩&quot;* \-#,##0.00_ ;_ &quot;₩&quot;* &quot;-&quot;??_ ;_ @_ "/>
    <numFmt numFmtId="197" formatCode="\$#.00"/>
    <numFmt numFmtId="198" formatCode="_(* #,##0.00_);_(* &quot;₩&quot;\(#,##0.00&quot;₩&quot;\);_(* &quot;-&quot;??_);_(@_)"/>
    <numFmt numFmtId="199" formatCode="_(&quot;$&quot;* #,##0.00_);_(&quot;$&quot;* &quot;₩&quot;\(#,##0.00&quot;₩&quot;\);_(&quot;$&quot;* &quot;-&quot;??_);_(@_)"/>
    <numFmt numFmtId="200" formatCode="m\o\n\th\ d\,\ yyyy"/>
    <numFmt numFmtId="201" formatCode="_-* #,##0\ _D_M_-;\-* #,##0\ _D_M_-;_-* &quot;-&quot;\ _D_M_-;_-@_-"/>
    <numFmt numFmtId="202" formatCode="_-* #,##0.00\ _D_M_-;\-* #,##0.00\ _D_M_-;_-* &quot;-&quot;??\ _D_M_-;_-@_-"/>
    <numFmt numFmtId="203" formatCode="#.00"/>
    <numFmt numFmtId="204" formatCode="#."/>
    <numFmt numFmtId="205" formatCode="_(* #,##0_);_(* &quot;₩&quot;\(#,##0&quot;₩&quot;\);_(* &quot;-&quot;_);_(@_)"/>
    <numFmt numFmtId="206" formatCode="%#.00"/>
    <numFmt numFmtId="207" formatCode="\$#,##0.0_);\(\$#,##0.0\)"/>
    <numFmt numFmtId="208" formatCode="#,##0;\(#,##0\)"/>
    <numFmt numFmtId="209" formatCode="_(&quot;$&quot;* #,##0_);_(&quot;$&quot;* \(#,##0\);_(&quot;$&quot;* &quot;-&quot;_);_(@_)"/>
    <numFmt numFmtId="210" formatCode="_(&quot;$&quot;* #,##0.00_);_(&quot;$&quot;* \(#,##0.00\);_(&quot;$&quot;* &quot;-&quot;??_);_(@_)"/>
    <numFmt numFmtId="214" formatCode="yyyy&quot;-&quot;m&quot;-&quot;d"/>
    <numFmt numFmtId="215" formatCode="_-* #,##0.0_-;\-* #,##0.0_-;_-* &quot;-&quot;_-;_-@_-"/>
    <numFmt numFmtId="216" formatCode="mm&quot;월&quot;\ dd&quot;일&quot;"/>
    <numFmt numFmtId="217" formatCode="_-* #,##0\ &quot;F&quot;_-;\-* #,##0\ &quot;F&quot;_-;_-* &quot;-&quot;\ &quot;F&quot;_-;_-@_-"/>
    <numFmt numFmtId="223" formatCode="###,###"/>
    <numFmt numFmtId="224" formatCode="#,##0_);\(#,##0\)"/>
    <numFmt numFmtId="225" formatCode="0_ "/>
    <numFmt numFmtId="226" formatCode="#,##0\ ;\ \(#,##0\)\ ;\ \-\ \ "/>
  </numFmts>
  <fonts count="152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체"/>
      <family val="3"/>
      <charset val="129"/>
    </font>
    <font>
      <b/>
      <u/>
      <sz val="16"/>
      <name val="맑은 고딕"/>
      <family val="3"/>
      <charset val="129"/>
    </font>
    <font>
      <sz val="8"/>
      <name val="맑은 고딕"/>
      <family val="3"/>
      <charset val="129"/>
    </font>
    <font>
      <b/>
      <sz val="18"/>
      <name val="바탕체"/>
      <family val="1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0"/>
      <name val="PragmaticaCTT"/>
      <family val="1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b/>
      <u/>
      <sz val="16"/>
      <name val="굴림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4"/>
      <color indexed="12"/>
      <name val="궁서"/>
      <family val="1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u/>
      <sz val="11"/>
      <color indexed="18"/>
      <name val="돋움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name val="굴림체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Courier"/>
      <family val="3"/>
    </font>
    <font>
      <u/>
      <sz val="10"/>
      <name val="맑은 고딕"/>
      <family val="3"/>
      <charset val="129"/>
    </font>
    <font>
      <sz val="9"/>
      <name val="맑은 고딕"/>
      <family val="3"/>
      <charset val="129"/>
    </font>
    <font>
      <b/>
      <u/>
      <sz val="18"/>
      <name val="맑은 고딕"/>
      <family val="3"/>
      <charset val="129"/>
    </font>
    <font>
      <b/>
      <sz val="9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u/>
      <sz val="16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4"/>
      <name val="맑은 고딕"/>
      <family val="3"/>
      <charset val="129"/>
    </font>
    <font>
      <b/>
      <sz val="18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sz val="11"/>
      <color theme="1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u/>
      <sz val="22"/>
      <name val="굴림체"/>
      <family val="3"/>
      <charset val="129"/>
    </font>
    <font>
      <b/>
      <u/>
      <sz val="22"/>
      <name val="바탕체"/>
      <family val="1"/>
      <charset val="129"/>
    </font>
    <font>
      <sz val="12"/>
      <name val="굴림체"/>
      <family val="3"/>
      <charset val="129"/>
    </font>
    <font>
      <b/>
      <sz val="13"/>
      <name val="굴림체"/>
      <family val="3"/>
      <charset val="129"/>
    </font>
    <font>
      <sz val="12"/>
      <name val="돋움"/>
      <family val="3"/>
      <charset val="129"/>
    </font>
    <font>
      <b/>
      <sz val="14"/>
      <name val="굴림체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13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448">
    <xf numFmtId="0" fontId="0" fillId="0" borderId="0">
      <alignment vertical="center"/>
    </xf>
    <xf numFmtId="0" fontId="16" fillId="0" borderId="0" applyNumberFormat="0" applyFill="0" applyBorder="0" applyAlignment="0" applyProtection="0"/>
    <xf numFmtId="0" fontId="17" fillId="0" borderId="0"/>
    <xf numFmtId="0" fontId="17" fillId="0" borderId="0"/>
    <xf numFmtId="0" fontId="16" fillId="0" borderId="0" applyNumberFormat="0" applyFill="0" applyBorder="0" applyAlignment="0" applyProtection="0"/>
    <xf numFmtId="0" fontId="18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" fontId="20" fillId="0" borderId="1">
      <alignment horizontal="center" vertical="center"/>
    </xf>
    <xf numFmtId="0" fontId="16" fillId="0" borderId="0"/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4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5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6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7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0" fontId="110" fillId="28" borderId="0" applyNumberFormat="0" applyBorder="0" applyAlignment="0" applyProtection="0">
      <alignment vertical="center"/>
    </xf>
    <xf numFmtId="178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29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0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1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2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3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0" fillId="34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5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6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7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8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39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0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1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2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3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0" fontId="113" fillId="47" borderId="39" applyNumberFormat="0" applyAlignment="0" applyProtection="0">
      <alignment vertical="center"/>
    </xf>
    <xf numFmtId="181" fontId="1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/>
    <xf numFmtId="182" fontId="13" fillId="0" borderId="3">
      <alignment horizontal="right" vertical="center" shrinkToFit="1"/>
    </xf>
    <xf numFmtId="182" fontId="13" fillId="0" borderId="3">
      <alignment horizontal="right" vertical="center" shrinkToFit="1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183" fontId="13" fillId="0" borderId="0">
      <alignment vertical="center"/>
    </xf>
    <xf numFmtId="184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35" fillId="0" borderId="0" applyNumberFormat="0" applyFill="0" applyBorder="0" applyProtection="0">
      <alignment horizontal="centerContinuous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115" fillId="50" borderId="0" applyNumberFormat="0" applyBorder="0" applyAlignment="0" applyProtection="0">
      <alignment vertical="center"/>
    </xf>
    <xf numFmtId="0" fontId="37" fillId="0" borderId="0"/>
    <xf numFmtId="37" fontId="20" fillId="0" borderId="5" applyAlignment="0"/>
    <xf numFmtId="37" fontId="20" fillId="0" borderId="5" applyAlignment="0"/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0" fontId="117" fillId="51" borderId="41" applyNumberFormat="0" applyAlignment="0" applyProtection="0">
      <alignment vertical="center"/>
    </xf>
    <xf numFmtId="186" fontId="4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187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7" fontId="2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88" fontId="3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8" fontId="3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187" fontId="2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189" fontId="3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90" fontId="21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2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0" borderId="0"/>
    <xf numFmtId="0" fontId="42" fillId="0" borderId="7"/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0" fontId="118" fillId="0" borderId="42" applyNumberFormat="0" applyFill="0" applyAlignment="0" applyProtection="0">
      <alignment vertical="center"/>
    </xf>
    <xf numFmtId="9" fontId="43" fillId="19" borderId="0" applyBorder="0" applyAlignment="0" applyProtection="0">
      <alignment horizont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19" fillId="0" borderId="43" applyNumberFormat="0" applyFill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0" fontId="120" fillId="52" borderId="39" applyNumberFormat="0" applyAlignment="0" applyProtection="0">
      <alignment vertical="center"/>
    </xf>
    <xf numFmtId="4" fontId="30" fillId="0" borderId="0">
      <protection locked="0"/>
    </xf>
    <xf numFmtId="191" fontId="17" fillId="0" borderId="0">
      <protection locked="0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2" fillId="0" borderId="44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3" fillId="0" borderId="4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46" applyNumberFormat="0" applyFill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183" fontId="13" fillId="0" borderId="0">
      <alignment vertical="center"/>
    </xf>
    <xf numFmtId="183" fontId="13" fillId="0" borderId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25" fillId="53" borderId="0" applyNumberFormat="0" applyBorder="0" applyAlignment="0" applyProtection="0">
      <alignment vertical="center"/>
    </xf>
    <xf numFmtId="0" fontId="17" fillId="0" borderId="0"/>
    <xf numFmtId="0" fontId="16" fillId="0" borderId="0"/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26" fillId="47" borderId="47" applyNumberForma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3" fillId="20" borderId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7" fillId="0" borderId="0">
      <protection locked="0"/>
    </xf>
    <xf numFmtId="0" fontId="13" fillId="0" borderId="0"/>
    <xf numFmtId="0" fontId="110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27" fillId="0" borderId="0">
      <alignment vertical="center"/>
    </xf>
    <xf numFmtId="0" fontId="110" fillId="0" borderId="0">
      <alignment vertical="center"/>
    </xf>
    <xf numFmtId="0" fontId="127" fillId="0" borderId="0">
      <alignment vertical="center"/>
    </xf>
    <xf numFmtId="0" fontId="13" fillId="0" borderId="0"/>
    <xf numFmtId="0" fontId="110" fillId="0" borderId="0">
      <alignment vertical="center"/>
    </xf>
    <xf numFmtId="0" fontId="13" fillId="0" borderId="0"/>
    <xf numFmtId="0" fontId="1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0" fillId="0" borderId="0">
      <alignment vertical="center"/>
    </xf>
    <xf numFmtId="0" fontId="22" fillId="0" borderId="0">
      <alignment vertical="center"/>
    </xf>
    <xf numFmtId="0" fontId="16" fillId="0" borderId="0"/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6" fillId="0" borderId="0"/>
    <xf numFmtId="0" fontId="13" fillId="0" borderId="0"/>
    <xf numFmtId="0" fontId="16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10" fillId="0" borderId="0">
      <alignment vertical="center"/>
    </xf>
    <xf numFmtId="0" fontId="54" fillId="0" borderId="0"/>
    <xf numFmtId="0" fontId="54" fillId="0" borderId="0"/>
    <xf numFmtId="0" fontId="13" fillId="0" borderId="0"/>
    <xf numFmtId="0" fontId="54" fillId="0" borderId="0"/>
    <xf numFmtId="0" fontId="54" fillId="0" borderId="0"/>
    <xf numFmtId="0" fontId="54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10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1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3" fillId="0" borderId="0"/>
    <xf numFmtId="0" fontId="13" fillId="0" borderId="0"/>
    <xf numFmtId="0" fontId="16" fillId="0" borderId="0"/>
    <xf numFmtId="0" fontId="13" fillId="0" borderId="0"/>
    <xf numFmtId="0" fontId="128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5" fillId="0" borderId="0" applyNumberFormat="0" applyFill="0" applyBorder="0" applyProtection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7" fillId="0" borderId="0"/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3" fillId="0" borderId="0"/>
    <xf numFmtId="0" fontId="13" fillId="0" borderId="0"/>
    <xf numFmtId="0" fontId="16" fillId="0" borderId="0">
      <alignment wrapText="1"/>
    </xf>
    <xf numFmtId="0" fontId="13" fillId="0" borderId="0"/>
    <xf numFmtId="0" fontId="13" fillId="0" borderId="0"/>
    <xf numFmtId="0" fontId="110" fillId="0" borderId="0">
      <alignment vertical="center"/>
    </xf>
    <xf numFmtId="0" fontId="13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3" fillId="0" borderId="0"/>
    <xf numFmtId="0" fontId="17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6" fillId="0" borderId="0"/>
    <xf numFmtId="0" fontId="56" fillId="0" borderId="0" applyNumberFormat="0" applyFill="0" applyBorder="0" applyAlignment="0" applyProtection="0">
      <alignment vertical="top"/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0" fontId="30" fillId="0" borderId="14">
      <protection locked="0"/>
    </xf>
    <xf numFmtId="193" fontId="17" fillId="0" borderId="0">
      <protection locked="0"/>
    </xf>
    <xf numFmtId="194" fontId="17" fillId="0" borderId="0">
      <protection locked="0"/>
    </xf>
    <xf numFmtId="41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59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9" fillId="0" borderId="0" applyFont="0" applyFill="0" applyBorder="0" applyAlignment="0" applyProtection="0"/>
    <xf numFmtId="195" fontId="60" fillId="0" borderId="0" applyFont="0" applyFill="0" applyBorder="0" applyAlignment="0" applyProtection="0"/>
    <xf numFmtId="196" fontId="60" fillId="0" borderId="0" applyFont="0" applyFill="0" applyBorder="0" applyAlignment="0" applyProtection="0"/>
    <xf numFmtId="42" fontId="57" fillId="0" borderId="0" applyFont="0" applyFill="0" applyBorder="0" applyAlignment="0" applyProtection="0"/>
    <xf numFmtId="44" fontId="57" fillId="0" borderId="0" applyFont="0" applyFill="0" applyBorder="0" applyAlignment="0" applyProtection="0"/>
    <xf numFmtId="42" fontId="59" fillId="0" borderId="0" applyFont="0" applyFill="0" applyBorder="0" applyAlignment="0" applyProtection="0"/>
    <xf numFmtId="44" fontId="59" fillId="0" borderId="0" applyFont="0" applyFill="0" applyBorder="0" applyAlignment="0" applyProtection="0"/>
    <xf numFmtId="42" fontId="58" fillId="0" borderId="0" applyFont="0" applyFill="0" applyBorder="0" applyAlignment="0" applyProtection="0"/>
    <xf numFmtId="44" fontId="58" fillId="0" borderId="0" applyFont="0" applyFill="0" applyBorder="0" applyAlignment="0" applyProtection="0"/>
    <xf numFmtId="188" fontId="60" fillId="0" borderId="0" applyFont="0" applyFill="0" applyBorder="0" applyAlignment="0" applyProtection="0"/>
    <xf numFmtId="189" fontId="60" fillId="0" borderId="0" applyFont="0" applyFill="0" applyBorder="0" applyAlignment="0" applyProtection="0"/>
    <xf numFmtId="0" fontId="57" fillId="0" borderId="0"/>
    <xf numFmtId="0" fontId="58" fillId="0" borderId="0"/>
    <xf numFmtId="0" fontId="59" fillId="0" borderId="0"/>
    <xf numFmtId="0" fontId="58" fillId="0" borderId="0"/>
    <xf numFmtId="0" fontId="60" fillId="0" borderId="0"/>
    <xf numFmtId="0" fontId="13" fillId="0" borderId="0" applyFill="0" applyBorder="0" applyAlignment="0"/>
    <xf numFmtId="0" fontId="61" fillId="0" borderId="0"/>
    <xf numFmtId="4" fontId="30" fillId="0" borderId="0">
      <protection locked="0"/>
    </xf>
    <xf numFmtId="38" fontId="33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62" fillId="0" borderId="0" applyNumberFormat="0" applyAlignment="0">
      <alignment horizontal="left"/>
    </xf>
    <xf numFmtId="197" fontId="30" fillId="0" borderId="0">
      <protection locked="0"/>
    </xf>
    <xf numFmtId="198" fontId="13" fillId="0" borderId="0" applyFont="0" applyFill="0" applyBorder="0" applyAlignment="0" applyProtection="0"/>
    <xf numFmtId="217" fontId="17" fillId="0" borderId="0" applyFont="0" applyFill="0" applyBorder="0" applyAlignment="0" applyProtection="0"/>
    <xf numFmtId="199" fontId="13" fillId="0" borderId="0" applyFont="0" applyFill="0" applyBorder="0" applyAlignment="0" applyProtection="0"/>
    <xf numFmtId="0" fontId="13" fillId="0" borderId="0"/>
    <xf numFmtId="200" fontId="30" fillId="0" borderId="0">
      <protection locked="0"/>
    </xf>
    <xf numFmtId="201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63" fillId="0" borderId="0" applyNumberFormat="0" applyAlignment="0">
      <alignment horizontal="left"/>
    </xf>
    <xf numFmtId="203" fontId="30" fillId="0" borderId="0">
      <protection locked="0"/>
    </xf>
    <xf numFmtId="38" fontId="64" fillId="21" borderId="0" applyNumberFormat="0" applyBorder="0" applyAlignment="0" applyProtection="0"/>
    <xf numFmtId="0" fontId="65" fillId="0" borderId="0">
      <alignment horizontal="left"/>
    </xf>
    <xf numFmtId="0" fontId="66" fillId="0" borderId="15" applyNumberFormat="0" applyAlignment="0" applyProtection="0">
      <alignment horizontal="left" vertical="center"/>
    </xf>
    <xf numFmtId="0" fontId="66" fillId="0" borderId="16">
      <alignment horizontal="left" vertical="center"/>
    </xf>
    <xf numFmtId="0" fontId="66" fillId="0" borderId="16">
      <alignment horizontal="left" vertical="center"/>
    </xf>
    <xf numFmtId="204" fontId="27" fillId="0" borderId="0">
      <protection locked="0"/>
    </xf>
    <xf numFmtId="204" fontId="27" fillId="0" borderId="0">
      <protection locked="0"/>
    </xf>
    <xf numFmtId="10" fontId="64" fillId="21" borderId="3" applyNumberFormat="0" applyBorder="0" applyAlignment="0" applyProtection="0"/>
    <xf numFmtId="10" fontId="64" fillId="21" borderId="3" applyNumberFormat="0" applyBorder="0" applyAlignment="0" applyProtection="0"/>
    <xf numFmtId="37" fontId="67" fillId="22" borderId="0" applyFont="0" applyFill="0" applyBorder="0" applyAlignment="0">
      <alignment horizontal="center" vertical="center"/>
    </xf>
    <xf numFmtId="0" fontId="68" fillId="0" borderId="17"/>
    <xf numFmtId="37" fontId="69" fillId="0" borderId="0"/>
    <xf numFmtId="205" fontId="13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16" fillId="0" borderId="0"/>
    <xf numFmtId="0" fontId="71" fillId="0" borderId="0" applyFont="0" applyFill="0" applyBorder="0" applyAlignment="0" applyProtection="0">
      <alignment horizontal="centerContinuous"/>
    </xf>
    <xf numFmtId="0" fontId="34" fillId="0" borderId="18" applyFont="0" applyFill="0" applyBorder="0" applyAlignment="0" applyProtection="0">
      <alignment horizontal="right"/>
    </xf>
    <xf numFmtId="0" fontId="72" fillId="0" borderId="0" applyFont="0" applyFill="0" applyBorder="0" applyAlignment="0" applyProtection="0">
      <alignment horizontal="centerContinuous"/>
    </xf>
    <xf numFmtId="0" fontId="72" fillId="0" borderId="0" applyFont="0" applyFill="0" applyBorder="0" applyAlignment="0" applyProtection="0">
      <alignment horizontal="centerContinuous"/>
    </xf>
    <xf numFmtId="206" fontId="30" fillId="0" borderId="0">
      <protection locked="0"/>
    </xf>
    <xf numFmtId="10" fontId="16" fillId="0" borderId="0" applyFont="0" applyFill="0" applyBorder="0" applyAlignment="0" applyProtection="0"/>
    <xf numFmtId="207" fontId="13" fillId="0" borderId="0">
      <protection locked="0"/>
    </xf>
    <xf numFmtId="208" fontId="16" fillId="0" borderId="0"/>
    <xf numFmtId="30" fontId="73" fillId="0" borderId="0" applyNumberFormat="0" applyFill="0" applyBorder="0" applyAlignment="0" applyProtection="0">
      <alignment horizontal="left"/>
    </xf>
    <xf numFmtId="0" fontId="16" fillId="0" borderId="0"/>
    <xf numFmtId="0" fontId="68" fillId="0" borderId="0"/>
    <xf numFmtId="40" fontId="74" fillId="0" borderId="0" applyBorder="0">
      <alignment horizontal="right"/>
    </xf>
    <xf numFmtId="0" fontId="75" fillId="0" borderId="0"/>
    <xf numFmtId="204" fontId="30" fillId="0" borderId="19">
      <protection locked="0"/>
    </xf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0" fontId="2" fillId="49" borderId="4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10" fillId="0" borderId="43" applyNumberFormat="0" applyFill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120" fillId="0" borderId="39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1" fillId="0" borderId="44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1" fillId="0" borderId="45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46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125" fillId="0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132" fillId="0" borderId="47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110" fillId="0" borderId="0" applyNumberFormat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6" fillId="0" borderId="0"/>
    <xf numFmtId="0" fontId="13" fillId="0" borderId="0"/>
    <xf numFmtId="0" fontId="33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" fillId="0" borderId="0" applyFont="0" applyFill="0" applyBorder="0" applyAlignment="0" applyProtection="0">
      <alignment vertical="center"/>
    </xf>
  </cellStyleXfs>
  <cellXfs count="735">
    <xf numFmtId="0" fontId="0" fillId="0" borderId="0" xfId="0">
      <alignment vertical="center"/>
    </xf>
    <xf numFmtId="0" fontId="9" fillId="0" borderId="0" xfId="2069" applyFont="1" applyFill="1" applyAlignment="1">
      <alignment vertical="center"/>
    </xf>
    <xf numFmtId="0" fontId="15" fillId="0" borderId="0" xfId="2069" applyFont="1" applyAlignment="1">
      <alignment vertical="center"/>
    </xf>
    <xf numFmtId="0" fontId="8" fillId="0" borderId="0" xfId="2069" applyFont="1" applyAlignment="1">
      <alignment vertical="center"/>
    </xf>
    <xf numFmtId="0" fontId="9" fillId="0" borderId="0" xfId="2069" applyFont="1" applyAlignment="1">
      <alignment vertical="center"/>
    </xf>
    <xf numFmtId="0" fontId="79" fillId="0" borderId="0" xfId="2069" applyFont="1" applyAlignment="1">
      <alignment vertical="center"/>
    </xf>
    <xf numFmtId="0" fontId="9" fillId="0" borderId="0" xfId="2069" applyFont="1" applyFill="1" applyBorder="1" applyAlignment="1">
      <alignment vertical="center"/>
    </xf>
    <xf numFmtId="41" fontId="77" fillId="0" borderId="0" xfId="1145" applyFont="1" applyFill="1" applyAlignment="1">
      <alignment vertical="center"/>
    </xf>
    <xf numFmtId="0" fontId="77" fillId="0" borderId="0" xfId="2068" applyFont="1" applyFill="1" applyAlignment="1">
      <alignment vertical="center"/>
    </xf>
    <xf numFmtId="0" fontId="77" fillId="0" borderId="0" xfId="2068" applyFont="1" applyFill="1" applyBorder="1" applyAlignment="1">
      <alignment vertical="center"/>
    </xf>
    <xf numFmtId="0" fontId="9" fillId="0" borderId="0" xfId="2068" applyFont="1" applyFill="1" applyBorder="1" applyAlignment="1">
      <alignment vertical="center"/>
    </xf>
    <xf numFmtId="0" fontId="77" fillId="0" borderId="0" xfId="2068" applyFont="1" applyFill="1" applyAlignment="1">
      <alignment horizontal="center" vertical="center"/>
    </xf>
    <xf numFmtId="41" fontId="9" fillId="0" borderId="0" xfId="1145" applyFont="1" applyFill="1" applyBorder="1" applyAlignment="1">
      <alignment horizontal="center" vertical="center"/>
    </xf>
    <xf numFmtId="41" fontId="77" fillId="0" borderId="0" xfId="1145" applyFont="1" applyFill="1" applyBorder="1" applyAlignment="1">
      <alignment horizontal="center" vertical="center"/>
    </xf>
    <xf numFmtId="41" fontId="83" fillId="0" borderId="0" xfId="1145" applyFont="1" applyFill="1" applyBorder="1" applyAlignment="1">
      <alignment horizontal="center" vertical="center"/>
    </xf>
    <xf numFmtId="0" fontId="83" fillId="0" borderId="0" xfId="2068" applyFont="1" applyFill="1" applyBorder="1" applyAlignment="1">
      <alignment horizontal="center" vertical="center"/>
    </xf>
    <xf numFmtId="41" fontId="77" fillId="0" borderId="0" xfId="1145" applyFont="1" applyFill="1" applyAlignment="1">
      <alignment horizontal="center" vertical="center"/>
    </xf>
    <xf numFmtId="41" fontId="77" fillId="0" borderId="0" xfId="1145" applyFont="1" applyFill="1" applyAlignment="1">
      <alignment horizontal="right" vertical="center"/>
    </xf>
    <xf numFmtId="0" fontId="77" fillId="0" borderId="0" xfId="2068" applyFont="1" applyFill="1" applyAlignment="1">
      <alignment horizontal="right" vertical="center"/>
    </xf>
    <xf numFmtId="0" fontId="77" fillId="0" borderId="0" xfId="2068" applyFont="1" applyFill="1" applyBorder="1" applyAlignment="1">
      <alignment horizontal="center" vertical="center"/>
    </xf>
    <xf numFmtId="41" fontId="9" fillId="0" borderId="0" xfId="1145" applyFont="1" applyFill="1" applyAlignment="1">
      <alignment horizontal="center" vertical="center"/>
    </xf>
    <xf numFmtId="0" fontId="9" fillId="0" borderId="0" xfId="2068" applyFont="1" applyFill="1" applyAlignment="1">
      <alignment horizontal="center" vertical="center"/>
    </xf>
    <xf numFmtId="41" fontId="79" fillId="0" borderId="0" xfId="1145" applyFont="1" applyFill="1" applyBorder="1" applyAlignment="1">
      <alignment horizontal="center" vertical="center"/>
    </xf>
    <xf numFmtId="0" fontId="79" fillId="0" borderId="0" xfId="2068" applyFont="1" applyFill="1" applyBorder="1" applyAlignment="1">
      <alignment horizontal="center" vertical="center"/>
    </xf>
    <xf numFmtId="41" fontId="9" fillId="0" borderId="21" xfId="1145" applyFont="1" applyFill="1" applyBorder="1" applyAlignment="1">
      <alignment horizontal="center" vertical="center"/>
    </xf>
    <xf numFmtId="41" fontId="9" fillId="0" borderId="0" xfId="1145" applyFont="1" applyFill="1" applyAlignment="1">
      <alignment vertical="center"/>
    </xf>
    <xf numFmtId="41" fontId="9" fillId="0" borderId="20" xfId="1145" applyFont="1" applyFill="1" applyBorder="1" applyAlignment="1">
      <alignment horizontal="left" vertical="center" shrinkToFit="1"/>
    </xf>
    <xf numFmtId="41" fontId="15" fillId="0" borderId="0" xfId="1145" applyFont="1" applyFill="1" applyAlignment="1">
      <alignment vertical="center"/>
    </xf>
    <xf numFmtId="41" fontId="15" fillId="0" borderId="0" xfId="1145" applyFont="1" applyFill="1" applyBorder="1" applyAlignment="1">
      <alignment horizontal="center" vertical="center"/>
    </xf>
    <xf numFmtId="41" fontId="77" fillId="0" borderId="0" xfId="1145" applyFont="1" applyFill="1" applyBorder="1" applyAlignment="1">
      <alignment horizontal="right" vertical="center"/>
    </xf>
    <xf numFmtId="0" fontId="77" fillId="0" borderId="0" xfId="2068" applyFont="1" applyFill="1" applyBorder="1" applyAlignment="1">
      <alignment horizontal="right" vertical="center"/>
    </xf>
    <xf numFmtId="0" fontId="77" fillId="0" borderId="28" xfId="2068" applyFont="1" applyFill="1" applyBorder="1" applyAlignment="1">
      <alignment vertical="center"/>
    </xf>
    <xf numFmtId="0" fontId="5" fillId="0" borderId="0" xfId="2068" applyFont="1" applyFill="1" applyAlignment="1">
      <alignment horizontal="center" vertical="center"/>
    </xf>
    <xf numFmtId="0" fontId="77" fillId="0" borderId="0" xfId="2068" applyFont="1" applyFill="1" applyAlignment="1">
      <alignment horizontal="right"/>
    </xf>
    <xf numFmtId="42" fontId="9" fillId="0" borderId="0" xfId="1754" applyFont="1" applyFill="1" applyBorder="1" applyAlignment="1">
      <alignment horizontal="center" vertical="center"/>
    </xf>
    <xf numFmtId="14" fontId="9" fillId="0" borderId="0" xfId="2068" applyNumberFormat="1" applyFont="1" applyFill="1" applyBorder="1" applyAlignment="1">
      <alignment horizontal="center" vertical="center"/>
    </xf>
    <xf numFmtId="0" fontId="86" fillId="0" borderId="0" xfId="2068" applyFont="1" applyFill="1" applyBorder="1" applyAlignment="1">
      <alignment horizontal="center" vertical="center"/>
    </xf>
    <xf numFmtId="0" fontId="79" fillId="0" borderId="3" xfId="2069" applyFont="1" applyFill="1" applyBorder="1" applyAlignment="1">
      <alignment horizontal="center" vertical="center"/>
    </xf>
    <xf numFmtId="0" fontId="9" fillId="0" borderId="0" xfId="2069" applyFont="1" applyFill="1" applyAlignment="1">
      <alignment horizontal="right"/>
    </xf>
    <xf numFmtId="0" fontId="21" fillId="0" borderId="0" xfId="0" applyFont="1">
      <alignment vertical="center"/>
    </xf>
    <xf numFmtId="0" fontId="8" fillId="0" borderId="14" xfId="2068" applyFont="1" applyFill="1" applyBorder="1" applyAlignment="1">
      <alignment vertical="center"/>
    </xf>
    <xf numFmtId="0" fontId="5" fillId="0" borderId="14" xfId="2068" applyFont="1" applyFill="1" applyBorder="1" applyAlignment="1">
      <alignment vertical="center"/>
    </xf>
    <xf numFmtId="0" fontId="21" fillId="0" borderId="0" xfId="0" applyFont="1" applyBorder="1">
      <alignment vertical="center"/>
    </xf>
    <xf numFmtId="0" fontId="44" fillId="0" borderId="0" xfId="0" applyFont="1">
      <alignment vertical="center"/>
    </xf>
    <xf numFmtId="0" fontId="91" fillId="0" borderId="0" xfId="2075" applyFont="1"/>
    <xf numFmtId="0" fontId="91" fillId="0" borderId="0" xfId="2075" applyFont="1" applyAlignment="1">
      <alignment horizontal="center" vertical="center"/>
    </xf>
    <xf numFmtId="41" fontId="91" fillId="0" borderId="0" xfId="1245" applyFont="1"/>
    <xf numFmtId="0" fontId="91" fillId="0" borderId="0" xfId="2075" applyFont="1" applyAlignment="1">
      <alignment shrinkToFit="1"/>
    </xf>
    <xf numFmtId="41" fontId="91" fillId="0" borderId="0" xfId="1245" applyFont="1" applyAlignment="1">
      <alignment horizontal="center" vertical="center" shrinkToFit="1"/>
    </xf>
    <xf numFmtId="0" fontId="92" fillId="0" borderId="28" xfId="2075" applyFont="1" applyBorder="1" applyAlignment="1">
      <alignment horizontal="left" vertical="center"/>
    </xf>
    <xf numFmtId="0" fontId="92" fillId="0" borderId="0" xfId="2075" applyFont="1" applyAlignment="1">
      <alignment vertical="center" shrinkToFit="1"/>
    </xf>
    <xf numFmtId="0" fontId="91" fillId="0" borderId="0" xfId="2075" applyFont="1" applyAlignment="1">
      <alignment horizontal="right" vertical="center" shrinkToFit="1"/>
    </xf>
    <xf numFmtId="0" fontId="93" fillId="0" borderId="0" xfId="2075" applyFont="1" applyAlignment="1">
      <alignment horizontal="center" shrinkToFit="1"/>
    </xf>
    <xf numFmtId="0" fontId="94" fillId="0" borderId="0" xfId="2075" applyFont="1" applyAlignment="1">
      <alignment horizontal="center" vertical="center" shrinkToFit="1"/>
    </xf>
    <xf numFmtId="41" fontId="92" fillId="0" borderId="20" xfId="1245" applyFont="1" applyBorder="1" applyAlignment="1">
      <alignment horizontal="left" vertical="center" shrinkToFit="1"/>
    </xf>
    <xf numFmtId="41" fontId="92" fillId="0" borderId="20" xfId="1245" applyFont="1" applyBorder="1" applyAlignment="1">
      <alignment horizontal="center" vertical="center" shrinkToFit="1"/>
    </xf>
    <xf numFmtId="0" fontId="92" fillId="0" borderId="20" xfId="2038" applyFont="1" applyBorder="1" applyAlignment="1">
      <alignment vertical="center" shrinkToFit="1"/>
    </xf>
    <xf numFmtId="0" fontId="92" fillId="0" borderId="20" xfId="2075" applyFont="1" applyBorder="1" applyAlignment="1">
      <alignment vertical="center" shrinkToFit="1"/>
    </xf>
    <xf numFmtId="41" fontId="96" fillId="0" borderId="22" xfId="1245" applyFont="1" applyBorder="1" applyAlignment="1">
      <alignment horizontal="center" vertical="center" shrinkToFit="1"/>
    </xf>
    <xf numFmtId="41" fontId="95" fillId="0" borderId="0" xfId="1245" applyFont="1" applyBorder="1" applyAlignment="1">
      <alignment horizontal="center" vertical="center" shrinkToFit="1"/>
    </xf>
    <xf numFmtId="0" fontId="96" fillId="0" borderId="23" xfId="2075" applyFont="1" applyBorder="1" applyAlignment="1">
      <alignment vertical="center" shrinkToFit="1"/>
    </xf>
    <xf numFmtId="0" fontId="89" fillId="0" borderId="0" xfId="2038" applyFont="1" applyBorder="1"/>
    <xf numFmtId="41" fontId="89" fillId="0" borderId="0" xfId="1245" applyFont="1"/>
    <xf numFmtId="0" fontId="98" fillId="0" borderId="0" xfId="0" applyFont="1">
      <alignment vertical="center"/>
    </xf>
    <xf numFmtId="0" fontId="99" fillId="0" borderId="0" xfId="2038" applyFont="1" applyBorder="1"/>
    <xf numFmtId="41" fontId="99" fillId="0" borderId="3" xfId="1245" applyFont="1" applyBorder="1" applyAlignment="1">
      <alignment horizontal="center" vertical="center" shrinkToFit="1"/>
    </xf>
    <xf numFmtId="41" fontId="99" fillId="0" borderId="22" xfId="1245" applyFont="1" applyBorder="1" applyAlignment="1">
      <alignment horizontal="center" vertical="center" shrinkToFit="1"/>
    </xf>
    <xf numFmtId="0" fontId="89" fillId="0" borderId="31" xfId="2038" applyFont="1" applyBorder="1"/>
    <xf numFmtId="41" fontId="89" fillId="0" borderId="20" xfId="1245" applyFont="1" applyBorder="1" applyAlignment="1">
      <alignment vertical="center"/>
    </xf>
    <xf numFmtId="41" fontId="89" fillId="0" borderId="20" xfId="1245" applyFont="1" applyBorder="1" applyAlignment="1">
      <alignment horizontal="center" vertical="center"/>
    </xf>
    <xf numFmtId="0" fontId="99" fillId="0" borderId="31" xfId="2038" applyFont="1" applyBorder="1" applyAlignment="1">
      <alignment horizontal="center" vertical="center"/>
    </xf>
    <xf numFmtId="41" fontId="89" fillId="21" borderId="20" xfId="1245" applyFont="1" applyFill="1" applyBorder="1" applyAlignment="1">
      <alignment horizontal="center" vertical="center"/>
    </xf>
    <xf numFmtId="0" fontId="99" fillId="0" borderId="0" xfId="2038" applyFont="1" applyBorder="1" applyAlignment="1">
      <alignment horizontal="center" vertical="center"/>
    </xf>
    <xf numFmtId="0" fontId="89" fillId="0" borderId="0" xfId="2038" applyFont="1" applyBorder="1" applyAlignment="1">
      <alignment horizontal="center" vertical="center"/>
    </xf>
    <xf numFmtId="0" fontId="89" fillId="0" borderId="31" xfId="2038" applyFont="1" applyBorder="1" applyAlignment="1">
      <alignment horizontal="center" vertical="center"/>
    </xf>
    <xf numFmtId="41" fontId="89" fillId="0" borderId="20" xfId="1245" applyFont="1" applyBorder="1" applyAlignment="1">
      <alignment horizontal="center" vertical="center" shrinkToFit="1"/>
    </xf>
    <xf numFmtId="41" fontId="89" fillId="21" borderId="20" xfId="1245" applyFont="1" applyFill="1" applyBorder="1" applyAlignment="1">
      <alignment horizontal="center" vertical="center" shrinkToFit="1"/>
    </xf>
    <xf numFmtId="0" fontId="89" fillId="0" borderId="31" xfId="2038" applyFont="1" applyFill="1" applyBorder="1" applyAlignment="1">
      <alignment horizontal="center" vertical="center"/>
    </xf>
    <xf numFmtId="0" fontId="89" fillId="0" borderId="0" xfId="2038" applyFont="1" applyFill="1" applyBorder="1" applyAlignment="1">
      <alignment horizontal="center" vertical="center"/>
    </xf>
    <xf numFmtId="41" fontId="99" fillId="0" borderId="0" xfId="1245" applyFont="1" applyBorder="1" applyAlignment="1">
      <alignment horizontal="center" vertical="center"/>
    </xf>
    <xf numFmtId="41" fontId="89" fillId="0" borderId="0" xfId="1245" applyFont="1" applyBorder="1" applyAlignment="1">
      <alignment horizontal="center" vertical="center"/>
    </xf>
    <xf numFmtId="215" fontId="99" fillId="0" borderId="0" xfId="1245" quotePrefix="1" applyNumberFormat="1" applyFont="1" applyBorder="1" applyAlignment="1">
      <alignment horizontal="center" vertical="center"/>
    </xf>
    <xf numFmtId="41" fontId="89" fillId="0" borderId="0" xfId="1245" applyFont="1" applyBorder="1" applyAlignment="1">
      <alignment horizontal="center" vertical="center" shrinkToFit="1"/>
    </xf>
    <xf numFmtId="41" fontId="89" fillId="0" borderId="0" xfId="1245" applyFont="1" applyAlignment="1">
      <alignment horizontal="center" vertical="center"/>
    </xf>
    <xf numFmtId="0" fontId="89" fillId="0" borderId="32" xfId="2038" applyFont="1" applyBorder="1" applyAlignment="1">
      <alignment horizontal="center" vertical="center"/>
    </xf>
    <xf numFmtId="41" fontId="89" fillId="0" borderId="20" xfId="1245" applyFont="1" applyFill="1" applyBorder="1" applyAlignment="1">
      <alignment horizontal="center" vertical="center"/>
    </xf>
    <xf numFmtId="41" fontId="89" fillId="0" borderId="20" xfId="1245" applyFont="1" applyFill="1" applyBorder="1" applyAlignment="1">
      <alignment horizontal="center" vertical="center" shrinkToFit="1"/>
    </xf>
    <xf numFmtId="0" fontId="89" fillId="0" borderId="32" xfId="2038" applyFont="1" applyFill="1" applyBorder="1" applyAlignment="1">
      <alignment horizontal="center" vertical="center"/>
    </xf>
    <xf numFmtId="0" fontId="99" fillId="0" borderId="32" xfId="2038" applyFont="1" applyBorder="1" applyAlignment="1">
      <alignment horizontal="center" vertical="center"/>
    </xf>
    <xf numFmtId="0" fontId="89" fillId="0" borderId="31" xfId="2038" applyFont="1" applyFill="1" applyBorder="1"/>
    <xf numFmtId="41" fontId="89" fillId="0" borderId="20" xfId="1245" applyFont="1" applyFill="1" applyBorder="1" applyAlignment="1">
      <alignment vertical="center"/>
    </xf>
    <xf numFmtId="0" fontId="89" fillId="0" borderId="32" xfId="2038" applyFont="1" applyFill="1" applyBorder="1"/>
    <xf numFmtId="41" fontId="89" fillId="0" borderId="3" xfId="1245" applyFont="1" applyBorder="1" applyAlignment="1">
      <alignment horizontal="center" vertical="center" shrinkToFit="1"/>
    </xf>
    <xf numFmtId="0" fontId="89" fillId="0" borderId="21" xfId="2038" applyFont="1" applyBorder="1"/>
    <xf numFmtId="41" fontId="89" fillId="0" borderId="20" xfId="1245" quotePrefix="1" applyFont="1" applyFill="1" applyBorder="1" applyAlignment="1">
      <alignment horizontal="center" vertical="center" shrinkToFit="1"/>
    </xf>
    <xf numFmtId="41" fontId="89" fillId="0" borderId="20" xfId="1245" quotePrefix="1" applyFont="1" applyBorder="1" applyAlignment="1">
      <alignment horizontal="center" vertical="center" shrinkToFit="1"/>
    </xf>
    <xf numFmtId="215" fontId="89" fillId="0" borderId="20" xfId="1245" applyNumberFormat="1" applyFont="1" applyFill="1" applyBorder="1" applyAlignment="1">
      <alignment horizontal="center" vertical="center" shrinkToFit="1"/>
    </xf>
    <xf numFmtId="215" fontId="89" fillId="0" borderId="20" xfId="1245" applyNumberFormat="1" applyFont="1" applyBorder="1" applyAlignment="1">
      <alignment horizontal="center" vertical="center" shrinkToFit="1"/>
    </xf>
    <xf numFmtId="41" fontId="99" fillId="0" borderId="25" xfId="1245" applyFont="1" applyBorder="1" applyAlignment="1">
      <alignment horizontal="center" vertical="center" shrinkToFit="1"/>
    </xf>
    <xf numFmtId="41" fontId="89" fillId="0" borderId="26" xfId="1245" quotePrefix="1" applyFont="1" applyBorder="1" applyAlignment="1">
      <alignment horizontal="center" vertical="center"/>
    </xf>
    <xf numFmtId="41" fontId="89" fillId="0" borderId="21" xfId="1245" quotePrefix="1" applyFont="1" applyBorder="1" applyAlignment="1">
      <alignment horizontal="center" vertical="center"/>
    </xf>
    <xf numFmtId="41" fontId="89" fillId="0" borderId="33" xfId="1245" quotePrefix="1" applyFont="1" applyBorder="1" applyAlignment="1">
      <alignment horizontal="center" vertical="center"/>
    </xf>
    <xf numFmtId="41" fontId="99" fillId="0" borderId="25" xfId="1245" quotePrefix="1" applyNumberFormat="1" applyFont="1" applyBorder="1" applyAlignment="1">
      <alignment horizontal="center" vertical="center" shrinkToFit="1"/>
    </xf>
    <xf numFmtId="41" fontId="89" fillId="0" borderId="0" xfId="1245" applyFont="1" applyBorder="1" applyAlignment="1">
      <alignment horizontal="right" vertical="center"/>
    </xf>
    <xf numFmtId="216" fontId="89" fillId="0" borderId="20" xfId="1245" quotePrefix="1" applyNumberFormat="1" applyFont="1" applyBorder="1" applyAlignment="1">
      <alignment horizontal="center" vertical="center" shrinkToFit="1"/>
    </xf>
    <xf numFmtId="0" fontId="89" fillId="0" borderId="20" xfId="1245" quotePrefix="1" applyNumberFormat="1" applyFont="1" applyBorder="1" applyAlignment="1">
      <alignment horizontal="center" vertical="center" shrinkToFit="1"/>
    </xf>
    <xf numFmtId="0" fontId="89" fillId="0" borderId="20" xfId="1245" applyNumberFormat="1" applyFont="1" applyBorder="1" applyAlignment="1">
      <alignment horizontal="center" vertical="center" shrinkToFit="1"/>
    </xf>
    <xf numFmtId="0" fontId="89" fillId="0" borderId="20" xfId="1245" quotePrefix="1" applyNumberFormat="1" applyFont="1" applyFill="1" applyBorder="1" applyAlignment="1">
      <alignment horizontal="center" vertical="center" shrinkToFit="1"/>
    </xf>
    <xf numFmtId="17" fontId="89" fillId="0" borderId="20" xfId="1245" quotePrefix="1" applyNumberFormat="1" applyFont="1" applyFill="1" applyBorder="1" applyAlignment="1">
      <alignment horizontal="center" vertical="center" shrinkToFit="1"/>
    </xf>
    <xf numFmtId="0" fontId="89" fillId="0" borderId="20" xfId="1245" applyNumberFormat="1" applyFont="1" applyBorder="1" applyAlignment="1">
      <alignment horizontal="center" vertical="center"/>
    </xf>
    <xf numFmtId="216" fontId="89" fillId="0" borderId="20" xfId="1245" applyNumberFormat="1" applyFont="1" applyBorder="1" applyAlignment="1">
      <alignment horizontal="center" vertical="center" shrinkToFit="1"/>
    </xf>
    <xf numFmtId="0" fontId="89" fillId="0" borderId="20" xfId="1245" applyNumberFormat="1" applyFont="1" applyFill="1" applyBorder="1" applyAlignment="1">
      <alignment horizontal="center" vertical="center"/>
    </xf>
    <xf numFmtId="0" fontId="89" fillId="21" borderId="20" xfId="1245" applyNumberFormat="1" applyFont="1" applyFill="1" applyBorder="1" applyAlignment="1">
      <alignment horizontal="center" vertical="center"/>
    </xf>
    <xf numFmtId="216" fontId="89" fillId="0" borderId="20" xfId="1245" applyNumberFormat="1" applyFont="1" applyFill="1" applyBorder="1" applyAlignment="1">
      <alignment horizontal="center" vertical="center" shrinkToFit="1"/>
    </xf>
    <xf numFmtId="0" fontId="85" fillId="0" borderId="0" xfId="1801" applyFont="1" applyFill="1" applyBorder="1" applyAlignment="1">
      <alignment vertical="center"/>
    </xf>
    <xf numFmtId="41" fontId="89" fillId="0" borderId="0" xfId="1245" applyFont="1" applyAlignment="1">
      <alignment horizontal="right"/>
    </xf>
    <xf numFmtId="0" fontId="104" fillId="0" borderId="0" xfId="0" applyFont="1">
      <alignment vertical="center"/>
    </xf>
    <xf numFmtId="0" fontId="101" fillId="0" borderId="0" xfId="0" applyFont="1">
      <alignment vertical="center"/>
    </xf>
    <xf numFmtId="0" fontId="106" fillId="0" borderId="0" xfId="0" applyFont="1">
      <alignment vertical="center"/>
    </xf>
    <xf numFmtId="0" fontId="103" fillId="0" borderId="22" xfId="2074" applyFont="1" applyFill="1" applyBorder="1" applyAlignment="1">
      <alignment vertical="center"/>
    </xf>
    <xf numFmtId="0" fontId="103" fillId="0" borderId="20" xfId="2074" applyFont="1" applyFill="1" applyBorder="1" applyAlignment="1">
      <alignment vertical="center"/>
    </xf>
    <xf numFmtId="0" fontId="103" fillId="0" borderId="20" xfId="2073" applyFont="1" applyFill="1" applyBorder="1" applyAlignment="1">
      <alignment vertical="center"/>
    </xf>
    <xf numFmtId="3" fontId="103" fillId="0" borderId="20" xfId="2073" applyNumberFormat="1" applyFont="1" applyFill="1" applyBorder="1" applyAlignment="1">
      <alignment vertical="center"/>
    </xf>
    <xf numFmtId="0" fontId="103" fillId="0" borderId="20" xfId="2072" applyFont="1" applyFill="1" applyBorder="1" applyAlignment="1">
      <alignment horizontal="left" vertical="center"/>
    </xf>
    <xf numFmtId="0" fontId="103" fillId="0" borderId="20" xfId="2076" applyNumberFormat="1" applyFont="1" applyFill="1" applyBorder="1" applyAlignment="1">
      <alignment vertical="center"/>
    </xf>
    <xf numFmtId="41" fontId="102" fillId="0" borderId="23" xfId="1245" applyFont="1" applyFill="1" applyBorder="1" applyAlignment="1">
      <alignment vertical="center" shrinkToFit="1"/>
    </xf>
    <xf numFmtId="0" fontId="107" fillId="0" borderId="0" xfId="0" applyFont="1" applyAlignment="1">
      <alignment horizontal="right"/>
    </xf>
    <xf numFmtId="0" fontId="15" fillId="0" borderId="0" xfId="2068" applyFont="1" applyFill="1" applyBorder="1" applyAlignment="1">
      <alignment horizontal="left" vertical="center"/>
    </xf>
    <xf numFmtId="0" fontId="108" fillId="0" borderId="0" xfId="0" applyFont="1">
      <alignment vertical="center"/>
    </xf>
    <xf numFmtId="0" fontId="103" fillId="0" borderId="20" xfId="2073" applyFont="1" applyFill="1" applyBorder="1" applyAlignment="1">
      <alignment horizontal="center" vertical="center" shrinkToFit="1"/>
    </xf>
    <xf numFmtId="14" fontId="103" fillId="0" borderId="20" xfId="2073" quotePrefix="1" applyNumberFormat="1" applyFont="1" applyFill="1" applyBorder="1" applyAlignment="1">
      <alignment horizontal="center" vertical="center" shrinkToFit="1"/>
    </xf>
    <xf numFmtId="0" fontId="103" fillId="0" borderId="20" xfId="2073" quotePrefix="1" applyFont="1" applyFill="1" applyBorder="1" applyAlignment="1">
      <alignment horizontal="center" vertical="center" shrinkToFit="1"/>
    </xf>
    <xf numFmtId="14" fontId="103" fillId="0" borderId="20" xfId="2073" applyNumberFormat="1" applyFont="1" applyFill="1" applyBorder="1" applyAlignment="1">
      <alignment horizontal="center" vertical="center" shrinkToFit="1"/>
    </xf>
    <xf numFmtId="0" fontId="109" fillId="0" borderId="0" xfId="0" applyFont="1">
      <alignment vertical="center"/>
    </xf>
    <xf numFmtId="0" fontId="103" fillId="0" borderId="22" xfId="2072" applyFont="1" applyFill="1" applyBorder="1" applyAlignment="1">
      <alignment vertical="center"/>
    </xf>
    <xf numFmtId="0" fontId="103" fillId="0" borderId="22" xfId="2073" applyFont="1" applyFill="1" applyBorder="1" applyAlignment="1">
      <alignment horizontal="center" vertical="center"/>
    </xf>
    <xf numFmtId="0" fontId="103" fillId="0" borderId="20" xfId="2072" applyFont="1" applyFill="1" applyBorder="1" applyAlignment="1">
      <alignment vertical="center"/>
    </xf>
    <xf numFmtId="0" fontId="103" fillId="0" borderId="20" xfId="2073" applyFont="1" applyFill="1" applyBorder="1" applyAlignment="1">
      <alignment horizontal="center" vertical="center"/>
    </xf>
    <xf numFmtId="3" fontId="103" fillId="0" borderId="20" xfId="2072" applyNumberFormat="1" applyFont="1" applyFill="1" applyBorder="1" applyAlignment="1">
      <alignment vertical="center"/>
    </xf>
    <xf numFmtId="3" fontId="103" fillId="0" borderId="1" xfId="2072" applyNumberFormat="1" applyFont="1" applyFill="1" applyBorder="1" applyAlignment="1">
      <alignment vertical="center"/>
    </xf>
    <xf numFmtId="0" fontId="78" fillId="0" borderId="0" xfId="2068" applyFont="1" applyFill="1" applyBorder="1" applyAlignment="1">
      <alignment horizontal="left" vertical="center"/>
    </xf>
    <xf numFmtId="41" fontId="103" fillId="0" borderId="22" xfId="1245" applyFont="1" applyFill="1" applyBorder="1" applyAlignment="1">
      <alignment vertical="center"/>
    </xf>
    <xf numFmtId="41" fontId="103" fillId="0" borderId="20" xfId="1245" applyFont="1" applyFill="1" applyBorder="1" applyAlignment="1">
      <alignment vertical="center"/>
    </xf>
    <xf numFmtId="41" fontId="103" fillId="0" borderId="20" xfId="1245" applyFont="1" applyFill="1" applyBorder="1" applyAlignment="1">
      <alignment horizontal="center" vertical="center"/>
    </xf>
    <xf numFmtId="41" fontId="103" fillId="0" borderId="1" xfId="1245" applyFont="1" applyFill="1" applyBorder="1" applyAlignment="1">
      <alignment vertical="center"/>
    </xf>
    <xf numFmtId="0" fontId="103" fillId="0" borderId="1" xfId="2072" applyFont="1" applyFill="1" applyBorder="1" applyAlignment="1">
      <alignment vertical="center"/>
    </xf>
    <xf numFmtId="41" fontId="105" fillId="0" borderId="23" xfId="1245" applyFont="1" applyFill="1" applyBorder="1" applyAlignment="1">
      <alignment vertical="center"/>
    </xf>
    <xf numFmtId="0" fontId="103" fillId="0" borderId="22" xfId="2074" applyFont="1" applyFill="1" applyBorder="1" applyAlignment="1">
      <alignment horizontal="center" vertical="center" shrinkToFit="1"/>
    </xf>
    <xf numFmtId="41" fontId="103" fillId="0" borderId="22" xfId="1245" applyFont="1" applyFill="1" applyBorder="1" applyAlignment="1">
      <alignment vertical="center" shrinkToFit="1"/>
    </xf>
    <xf numFmtId="0" fontId="103" fillId="0" borderId="20" xfId="2074" applyFont="1" applyFill="1" applyBorder="1" applyAlignment="1">
      <alignment horizontal="center" vertical="center" shrinkToFit="1"/>
    </xf>
    <xf numFmtId="41" fontId="103" fillId="0" borderId="20" xfId="1245" applyFont="1" applyFill="1" applyBorder="1" applyAlignment="1">
      <alignment vertical="center" shrinkToFit="1"/>
    </xf>
    <xf numFmtId="41" fontId="103" fillId="0" borderId="20" xfId="1245" applyFont="1" applyFill="1" applyBorder="1" applyAlignment="1">
      <alignment horizontal="right" vertical="center" shrinkToFit="1"/>
    </xf>
    <xf numFmtId="41" fontId="103" fillId="0" borderId="20" xfId="1245" applyFont="1" applyFill="1" applyBorder="1" applyAlignment="1">
      <alignment horizontal="center" vertical="center" shrinkToFit="1"/>
    </xf>
    <xf numFmtId="3" fontId="103" fillId="0" borderId="1" xfId="2073" applyNumberFormat="1" applyFont="1" applyFill="1" applyBorder="1" applyAlignment="1">
      <alignment vertical="center"/>
    </xf>
    <xf numFmtId="41" fontId="103" fillId="0" borderId="1" xfId="1245" applyFont="1" applyFill="1" applyBorder="1" applyAlignment="1">
      <alignment vertical="center" shrinkToFit="1"/>
    </xf>
    <xf numFmtId="41" fontId="15" fillId="0" borderId="23" xfId="1245" applyFont="1" applyFill="1" applyBorder="1" applyAlignment="1">
      <alignment horizontal="center" vertical="center" shrinkToFit="1"/>
    </xf>
    <xf numFmtId="41" fontId="84" fillId="0" borderId="22" xfId="1245" applyFont="1" applyBorder="1" applyAlignment="1">
      <alignment horizontal="center" vertical="center" shrinkToFit="1"/>
    </xf>
    <xf numFmtId="41" fontId="84" fillId="0" borderId="3" xfId="1245" applyFont="1" applyBorder="1" applyAlignment="1">
      <alignment horizontal="center" vertical="center" shrinkToFit="1"/>
    </xf>
    <xf numFmtId="41" fontId="89" fillId="0" borderId="22" xfId="1245" quotePrefix="1" applyFont="1" applyBorder="1" applyAlignment="1">
      <alignment horizontal="center" vertical="center" shrinkToFit="1"/>
    </xf>
    <xf numFmtId="41" fontId="89" fillId="0" borderId="22" xfId="1245" applyFont="1" applyBorder="1" applyAlignment="1">
      <alignment horizontal="center" vertical="center" shrinkToFit="1"/>
    </xf>
    <xf numFmtId="41" fontId="79" fillId="0" borderId="23" xfId="1245" applyFont="1" applyBorder="1" applyAlignment="1">
      <alignment vertical="center" shrinkToFit="1"/>
    </xf>
    <xf numFmtId="41" fontId="79" fillId="0" borderId="3" xfId="1245" applyFont="1" applyBorder="1" applyAlignment="1">
      <alignment horizontal="center" vertical="center" shrinkToFit="1"/>
    </xf>
    <xf numFmtId="41" fontId="77" fillId="0" borderId="20" xfId="1245" applyFont="1" applyBorder="1" applyAlignment="1">
      <alignment vertical="center" shrinkToFit="1"/>
    </xf>
    <xf numFmtId="41" fontId="77" fillId="0" borderId="20" xfId="1245" quotePrefix="1" applyFont="1" applyBorder="1" applyAlignment="1">
      <alignment horizontal="center" vertical="center" shrinkToFit="1"/>
    </xf>
    <xf numFmtId="0" fontId="88" fillId="0" borderId="3" xfId="2073" applyFont="1" applyFill="1" applyBorder="1" applyAlignment="1">
      <alignment horizontal="center" vertical="center" shrinkToFit="1"/>
    </xf>
    <xf numFmtId="14" fontId="88" fillId="0" borderId="20" xfId="2073" quotePrefix="1" applyNumberFormat="1" applyFont="1" applyFill="1" applyBorder="1" applyAlignment="1">
      <alignment horizontal="center" vertical="center" shrinkToFit="1"/>
    </xf>
    <xf numFmtId="14" fontId="88" fillId="0" borderId="20" xfId="2073" applyNumberFormat="1" applyFont="1" applyFill="1" applyBorder="1" applyAlignment="1">
      <alignment horizontal="center" vertical="center" shrinkToFit="1"/>
    </xf>
    <xf numFmtId="0" fontId="88" fillId="21" borderId="20" xfId="2073" applyFont="1" applyFill="1" applyBorder="1" applyAlignment="1">
      <alignment horizontal="center" vertical="center" shrinkToFit="1"/>
    </xf>
    <xf numFmtId="0" fontId="88" fillId="21" borderId="20" xfId="2073" applyFont="1" applyFill="1" applyBorder="1" applyAlignment="1">
      <alignment horizontal="left" vertical="center" indent="1" shrinkToFit="1"/>
    </xf>
    <xf numFmtId="0" fontId="88" fillId="0" borderId="20" xfId="2073" applyFont="1" applyFill="1" applyBorder="1" applyAlignment="1">
      <alignment horizontal="center" vertical="center" shrinkToFit="1"/>
    </xf>
    <xf numFmtId="0" fontId="88" fillId="0" borderId="20" xfId="2073" applyFont="1" applyFill="1" applyBorder="1" applyAlignment="1">
      <alignment horizontal="left" vertical="center" indent="1" shrinkToFit="1"/>
    </xf>
    <xf numFmtId="0" fontId="90" fillId="0" borderId="3" xfId="2073" applyFont="1" applyFill="1" applyBorder="1" applyAlignment="1">
      <alignment horizontal="center" vertical="center" shrinkToFit="1"/>
    </xf>
    <xf numFmtId="0" fontId="90" fillId="0" borderId="3" xfId="2072" applyFont="1" applyFill="1" applyBorder="1" applyAlignment="1">
      <alignment horizontal="center" vertical="center" shrinkToFit="1"/>
    </xf>
    <xf numFmtId="0" fontId="9" fillId="0" borderId="20" xfId="2069" applyFont="1" applyFill="1" applyBorder="1" applyAlignment="1">
      <alignment horizontal="center" vertical="center"/>
    </xf>
    <xf numFmtId="0" fontId="9" fillId="0" borderId="22" xfId="2069" applyFont="1" applyFill="1" applyBorder="1" applyAlignment="1">
      <alignment vertical="center"/>
    </xf>
    <xf numFmtId="0" fontId="9" fillId="0" borderId="20" xfId="2069" applyFont="1" applyFill="1" applyBorder="1" applyAlignment="1">
      <alignment vertical="center"/>
    </xf>
    <xf numFmtId="41" fontId="89" fillId="0" borderId="1" xfId="1245" applyFont="1" applyBorder="1" applyAlignment="1">
      <alignment horizontal="center" vertical="center"/>
    </xf>
    <xf numFmtId="41" fontId="89" fillId="0" borderId="1" xfId="1245" quotePrefix="1" applyFont="1" applyBorder="1" applyAlignment="1">
      <alignment horizontal="center" vertical="center" shrinkToFit="1"/>
    </xf>
    <xf numFmtId="41" fontId="89" fillId="0" borderId="1" xfId="1245" applyFont="1" applyBorder="1" applyAlignment="1">
      <alignment horizontal="center" vertical="center" shrinkToFit="1"/>
    </xf>
    <xf numFmtId="216" fontId="89" fillId="0" borderId="1" xfId="1245" applyNumberFormat="1" applyFont="1" applyBorder="1" applyAlignment="1">
      <alignment horizontal="center" vertical="center" shrinkToFit="1"/>
    </xf>
    <xf numFmtId="41" fontId="89" fillId="21" borderId="1" xfId="1245" applyFont="1" applyFill="1" applyBorder="1" applyAlignment="1">
      <alignment horizontal="center" vertical="center" shrinkToFit="1"/>
    </xf>
    <xf numFmtId="0" fontId="89" fillId="0" borderId="22" xfId="1245" quotePrefix="1" applyNumberFormat="1" applyFont="1" applyBorder="1" applyAlignment="1">
      <alignment horizontal="center" vertical="center" shrinkToFit="1"/>
    </xf>
    <xf numFmtId="41" fontId="89" fillId="0" borderId="22" xfId="1245" applyFont="1" applyFill="1" applyBorder="1" applyAlignment="1">
      <alignment horizontal="center" vertical="center" shrinkToFit="1"/>
    </xf>
    <xf numFmtId="41" fontId="89" fillId="0" borderId="22" xfId="1245" quotePrefix="1" applyFont="1" applyFill="1" applyBorder="1" applyAlignment="1">
      <alignment horizontal="center" vertical="center" shrinkToFit="1"/>
    </xf>
    <xf numFmtId="41" fontId="89" fillId="0" borderId="20" xfId="1245" quotePrefix="1" applyNumberFormat="1" applyFont="1" applyFill="1" applyBorder="1" applyAlignment="1">
      <alignment horizontal="center" vertical="center" shrinkToFit="1"/>
    </xf>
    <xf numFmtId="41" fontId="99" fillId="0" borderId="3" xfId="1245" quotePrefix="1" applyNumberFormat="1" applyFont="1" applyBorder="1" applyAlignment="1">
      <alignment horizontal="center" vertical="center" shrinkToFit="1"/>
    </xf>
    <xf numFmtId="215" fontId="89" fillId="0" borderId="20" xfId="1245" quotePrefix="1" applyNumberFormat="1" applyFont="1" applyFill="1" applyBorder="1" applyAlignment="1">
      <alignment horizontal="center" vertical="center"/>
    </xf>
    <xf numFmtId="216" fontId="89" fillId="0" borderId="22" xfId="1245" applyNumberFormat="1" applyFont="1" applyBorder="1" applyAlignment="1">
      <alignment horizontal="center" vertical="center" shrinkToFit="1"/>
    </xf>
    <xf numFmtId="0" fontId="89" fillId="0" borderId="1" xfId="1245" applyNumberFormat="1" applyFont="1" applyBorder="1" applyAlignment="1">
      <alignment horizontal="center" vertical="center"/>
    </xf>
    <xf numFmtId="41" fontId="89" fillId="0" borderId="22" xfId="1245" applyFont="1" applyFill="1" applyBorder="1" applyAlignment="1">
      <alignment horizontal="center" vertical="center"/>
    </xf>
    <xf numFmtId="41" fontId="89" fillId="0" borderId="1" xfId="1245" applyFont="1" applyFill="1" applyBorder="1" applyAlignment="1">
      <alignment horizontal="center" vertical="center"/>
    </xf>
    <xf numFmtId="41" fontId="89" fillId="0" borderId="1" xfId="1245" quotePrefix="1" applyFont="1" applyFill="1" applyBorder="1" applyAlignment="1">
      <alignment horizontal="center" vertical="center" shrinkToFit="1"/>
    </xf>
    <xf numFmtId="41" fontId="89" fillId="0" borderId="1" xfId="1245" applyFont="1" applyFill="1" applyBorder="1" applyAlignment="1">
      <alignment horizontal="center" vertical="center" shrinkToFit="1"/>
    </xf>
    <xf numFmtId="41" fontId="89" fillId="0" borderId="22" xfId="1245" applyFont="1" applyFill="1" applyBorder="1" applyAlignment="1">
      <alignment vertical="center"/>
    </xf>
    <xf numFmtId="0" fontId="89" fillId="0" borderId="22" xfId="1245" applyNumberFormat="1" applyFont="1" applyFill="1" applyBorder="1" applyAlignment="1">
      <alignment horizontal="center" vertical="center"/>
    </xf>
    <xf numFmtId="41" fontId="89" fillId="0" borderId="1" xfId="1245" applyFont="1" applyFill="1" applyBorder="1" applyAlignment="1">
      <alignment vertical="center"/>
    </xf>
    <xf numFmtId="216" fontId="89" fillId="0" borderId="1" xfId="1245" applyNumberFormat="1" applyFont="1" applyFill="1" applyBorder="1" applyAlignment="1">
      <alignment horizontal="center" vertical="center" shrinkToFit="1"/>
    </xf>
    <xf numFmtId="41" fontId="89" fillId="0" borderId="20" xfId="1140" applyFont="1" applyBorder="1" applyAlignment="1">
      <alignment horizontal="center" vertical="center" shrinkToFit="1"/>
    </xf>
    <xf numFmtId="41" fontId="89" fillId="0" borderId="20" xfId="1140" applyFont="1" applyBorder="1" applyAlignment="1">
      <alignment horizontal="right" vertical="center" shrinkToFit="1"/>
    </xf>
    <xf numFmtId="41" fontId="89" fillId="0" borderId="20" xfId="1140" applyFont="1" applyBorder="1" applyAlignment="1">
      <alignment horizontal="center" vertical="center"/>
    </xf>
    <xf numFmtId="41" fontId="89" fillId="21" borderId="20" xfId="1140" applyFont="1" applyFill="1" applyBorder="1" applyAlignment="1">
      <alignment horizontal="center" vertical="center"/>
    </xf>
    <xf numFmtId="41" fontId="99" fillId="0" borderId="3" xfId="1140" quotePrefix="1" applyFont="1" applyBorder="1" applyAlignment="1">
      <alignment horizontal="right" vertical="center" shrinkToFit="1"/>
    </xf>
    <xf numFmtId="41" fontId="99" fillId="0" borderId="3" xfId="1140" applyFont="1" applyBorder="1" applyAlignment="1">
      <alignment horizontal="center" vertical="center" shrinkToFit="1"/>
    </xf>
    <xf numFmtId="41" fontId="89" fillId="0" borderId="22" xfId="1140" applyFont="1" applyBorder="1" applyAlignment="1">
      <alignment horizontal="center" vertical="center" shrinkToFit="1"/>
    </xf>
    <xf numFmtId="41" fontId="89" fillId="0" borderId="20" xfId="1140" applyFont="1" applyFill="1" applyBorder="1" applyAlignment="1">
      <alignment horizontal="center" vertical="center" shrinkToFit="1"/>
    </xf>
    <xf numFmtId="41" fontId="89" fillId="0" borderId="1" xfId="1140" applyFont="1" applyBorder="1" applyAlignment="1">
      <alignment horizontal="center" vertical="center" shrinkToFit="1"/>
    </xf>
    <xf numFmtId="41" fontId="99" fillId="0" borderId="3" xfId="1140" quotePrefix="1" applyFont="1" applyBorder="1" applyAlignment="1">
      <alignment horizontal="center" vertical="center" shrinkToFit="1"/>
    </xf>
    <xf numFmtId="41" fontId="89" fillId="0" borderId="22" xfId="1140" applyFont="1" applyFill="1" applyBorder="1" applyAlignment="1">
      <alignment horizontal="center" vertical="center" shrinkToFit="1"/>
    </xf>
    <xf numFmtId="41" fontId="89" fillId="21" borderId="22" xfId="1140" applyFont="1" applyFill="1" applyBorder="1" applyAlignment="1">
      <alignment horizontal="center" vertical="center" shrinkToFit="1"/>
    </xf>
    <xf numFmtId="41" fontId="89" fillId="21" borderId="20" xfId="1140" applyFont="1" applyFill="1" applyBorder="1" applyAlignment="1">
      <alignment horizontal="center" vertical="center" shrinkToFit="1"/>
    </xf>
    <xf numFmtId="41" fontId="89" fillId="0" borderId="20" xfId="1140" quotePrefix="1" applyFont="1" applyBorder="1" applyAlignment="1">
      <alignment horizontal="center" vertical="center"/>
    </xf>
    <xf numFmtId="41" fontId="89" fillId="21" borderId="1" xfId="1140" applyFont="1" applyFill="1" applyBorder="1" applyAlignment="1">
      <alignment horizontal="center" vertical="center" shrinkToFit="1"/>
    </xf>
    <xf numFmtId="41" fontId="89" fillId="0" borderId="1" xfId="1140" quotePrefix="1" applyFont="1" applyBorder="1" applyAlignment="1">
      <alignment horizontal="center" vertical="center"/>
    </xf>
    <xf numFmtId="41" fontId="99" fillId="0" borderId="25" xfId="1140" quotePrefix="1" applyFont="1" applyBorder="1" applyAlignment="1">
      <alignment horizontal="center" vertical="center" shrinkToFit="1"/>
    </xf>
    <xf numFmtId="41" fontId="89" fillId="0" borderId="3" xfId="1140" applyFont="1" applyBorder="1" applyAlignment="1">
      <alignment horizontal="center" vertical="center" shrinkToFit="1"/>
    </xf>
    <xf numFmtId="41" fontId="89" fillId="0" borderId="22" xfId="1140" quotePrefix="1" applyFont="1" applyFill="1" applyBorder="1" applyAlignment="1">
      <alignment horizontal="center" vertical="center" shrinkToFit="1"/>
    </xf>
    <xf numFmtId="41" fontId="89" fillId="0" borderId="20" xfId="1140" quotePrefix="1" applyFont="1" applyFill="1" applyBorder="1" applyAlignment="1">
      <alignment horizontal="center" vertical="center" shrinkToFit="1"/>
    </xf>
    <xf numFmtId="41" fontId="89" fillId="0" borderId="1" xfId="1140" quotePrefix="1" applyFont="1" applyFill="1" applyBorder="1" applyAlignment="1">
      <alignment horizontal="center" vertical="center" shrinkToFit="1"/>
    </xf>
    <xf numFmtId="41" fontId="89" fillId="0" borderId="1" xfId="1140" applyFont="1" applyFill="1" applyBorder="1" applyAlignment="1">
      <alignment horizontal="center" vertical="center" shrinkToFit="1"/>
    </xf>
    <xf numFmtId="41" fontId="89" fillId="0" borderId="22" xfId="1140" quotePrefix="1" applyFont="1" applyFill="1" applyBorder="1" applyAlignment="1">
      <alignment horizontal="center" vertical="center"/>
    </xf>
    <xf numFmtId="41" fontId="89" fillId="0" borderId="20" xfId="1140" quotePrefix="1" applyFont="1" applyFill="1" applyBorder="1" applyAlignment="1">
      <alignment horizontal="center" vertical="center"/>
    </xf>
    <xf numFmtId="41" fontId="89" fillId="21" borderId="20" xfId="1140" quotePrefix="1" applyFont="1" applyFill="1" applyBorder="1" applyAlignment="1">
      <alignment horizontal="center" vertical="center"/>
    </xf>
    <xf numFmtId="41" fontId="84" fillId="0" borderId="3" xfId="1140" quotePrefix="1" applyFont="1" applyBorder="1" applyAlignment="1">
      <alignment horizontal="center" vertical="center" shrinkToFit="1"/>
    </xf>
    <xf numFmtId="41" fontId="84" fillId="0" borderId="3" xfId="1140" applyFont="1" applyBorder="1" applyAlignment="1">
      <alignment horizontal="center" vertical="center" shrinkToFit="1"/>
    </xf>
    <xf numFmtId="41" fontId="84" fillId="0" borderId="22" xfId="1140" quotePrefix="1" applyFont="1" applyBorder="1" applyAlignment="1">
      <alignment horizontal="center" vertical="center" shrinkToFit="1"/>
    </xf>
    <xf numFmtId="41" fontId="84" fillId="0" borderId="22" xfId="1140" applyFont="1" applyBorder="1" applyAlignment="1">
      <alignment horizontal="center" vertical="center" shrinkToFit="1"/>
    </xf>
    <xf numFmtId="41" fontId="15" fillId="0" borderId="23" xfId="1140" quotePrefix="1" applyFont="1" applyFill="1" applyBorder="1" applyAlignment="1">
      <alignment horizontal="center" vertical="center" shrinkToFit="1"/>
    </xf>
    <xf numFmtId="41" fontId="15" fillId="0" borderId="23" xfId="1140" applyFont="1" applyFill="1" applyBorder="1" applyAlignment="1">
      <alignment horizontal="center" vertical="center" shrinkToFit="1"/>
    </xf>
    <xf numFmtId="176" fontId="21" fillId="0" borderId="0" xfId="0" applyNumberFormat="1" applyFont="1">
      <alignment vertical="center"/>
    </xf>
    <xf numFmtId="0" fontId="9" fillId="0" borderId="20" xfId="2073" applyFont="1" applyFill="1" applyBorder="1" applyAlignment="1">
      <alignment horizontal="left" vertical="center" indent="1" shrinkToFit="1"/>
    </xf>
    <xf numFmtId="0" fontId="6" fillId="0" borderId="20" xfId="2073" applyFont="1" applyFill="1" applyBorder="1" applyAlignment="1">
      <alignment horizontal="center" vertical="center" shrinkToFit="1"/>
    </xf>
    <xf numFmtId="14" fontId="6" fillId="0" borderId="20" xfId="2073" quotePrefix="1" applyNumberFormat="1" applyFont="1" applyFill="1" applyBorder="1" applyAlignment="1">
      <alignment horizontal="center" vertical="center" shrinkToFit="1"/>
    </xf>
    <xf numFmtId="0" fontId="6" fillId="0" borderId="20" xfId="2073" quotePrefix="1" applyFont="1" applyFill="1" applyBorder="1" applyAlignment="1">
      <alignment horizontal="center" vertical="center" shrinkToFit="1"/>
    </xf>
    <xf numFmtId="0" fontId="6" fillId="0" borderId="1" xfId="2073" applyFont="1" applyFill="1" applyBorder="1" applyAlignment="1">
      <alignment horizontal="center" vertical="center" shrinkToFit="1"/>
    </xf>
    <xf numFmtId="0" fontId="6" fillId="0" borderId="20" xfId="2076" applyNumberFormat="1" applyFont="1" applyFill="1" applyBorder="1" applyAlignment="1">
      <alignment horizontal="center" vertical="center" shrinkToFit="1"/>
    </xf>
    <xf numFmtId="0" fontId="6" fillId="0" borderId="20" xfId="2073" applyFont="1" applyFill="1" applyBorder="1" applyAlignment="1">
      <alignment horizontal="center" vertical="center"/>
    </xf>
    <xf numFmtId="0" fontId="6" fillId="0" borderId="1" xfId="2073" applyFont="1" applyFill="1" applyBorder="1" applyAlignment="1">
      <alignment horizontal="center" vertical="center"/>
    </xf>
    <xf numFmtId="14" fontId="6" fillId="0" borderId="20" xfId="2073" quotePrefix="1" applyNumberFormat="1" applyFont="1" applyFill="1" applyBorder="1" applyAlignment="1">
      <alignment horizontal="center" vertical="center"/>
    </xf>
    <xf numFmtId="0" fontId="6" fillId="0" borderId="20" xfId="2072" applyFont="1" applyFill="1" applyBorder="1" applyAlignment="1">
      <alignment vertical="center"/>
    </xf>
    <xf numFmtId="0" fontId="6" fillId="0" borderId="20" xfId="2073" quotePrefix="1" applyFont="1" applyFill="1" applyBorder="1" applyAlignment="1">
      <alignment horizontal="center" vertical="center"/>
    </xf>
    <xf numFmtId="14" fontId="6" fillId="0" borderId="20" xfId="2073" applyNumberFormat="1" applyFont="1" applyFill="1" applyBorder="1" applyAlignment="1">
      <alignment horizontal="center" vertical="center"/>
    </xf>
    <xf numFmtId="41" fontId="0" fillId="0" borderId="0" xfId="3653" applyFont="1">
      <alignment vertical="center"/>
    </xf>
    <xf numFmtId="41" fontId="101" fillId="0" borderId="0" xfId="1140" applyFont="1">
      <alignment vertical="center"/>
    </xf>
    <xf numFmtId="41" fontId="107" fillId="0" borderId="0" xfId="1140" applyFont="1" applyAlignment="1">
      <alignment horizontal="right"/>
    </xf>
    <xf numFmtId="0" fontId="103" fillId="0" borderId="1" xfId="2073" applyFont="1" applyFill="1" applyBorder="1" applyAlignment="1">
      <alignment horizontal="center" vertical="center" shrinkToFit="1"/>
    </xf>
    <xf numFmtId="14" fontId="6" fillId="0" borderId="1" xfId="2073" quotePrefix="1" applyNumberFormat="1" applyFont="1" applyFill="1" applyBorder="1" applyAlignment="1">
      <alignment horizontal="center" vertical="center"/>
    </xf>
    <xf numFmtId="41" fontId="101" fillId="0" borderId="0" xfId="0" applyNumberFormat="1" applyFont="1">
      <alignment vertical="center"/>
    </xf>
    <xf numFmtId="3" fontId="134" fillId="0" borderId="48" xfId="9440" applyNumberFormat="1" applyFont="1" applyFill="1" applyBorder="1" applyAlignment="1">
      <alignment vertical="center" shrinkToFit="1"/>
    </xf>
    <xf numFmtId="41" fontId="104" fillId="0" borderId="0" xfId="0" applyNumberFormat="1" applyFont="1">
      <alignment vertical="center"/>
    </xf>
    <xf numFmtId="0" fontId="2" fillId="0" borderId="0" xfId="0" applyFont="1">
      <alignment vertical="center"/>
    </xf>
    <xf numFmtId="3" fontId="135" fillId="0" borderId="48" xfId="9440" applyNumberFormat="1" applyFont="1" applyFill="1" applyBorder="1" applyAlignment="1">
      <alignment vertical="center" shrinkToFit="1"/>
    </xf>
    <xf numFmtId="41" fontId="109" fillId="0" borderId="0" xfId="0" applyNumberFormat="1" applyFont="1">
      <alignment vertical="center"/>
    </xf>
    <xf numFmtId="41" fontId="98" fillId="0" borderId="0" xfId="0" applyNumberFormat="1" applyFont="1">
      <alignment vertical="center"/>
    </xf>
    <xf numFmtId="0" fontId="9" fillId="0" borderId="0" xfId="2069" applyFont="1" applyFill="1" applyAlignment="1">
      <alignment horizontal="left" vertical="center"/>
    </xf>
    <xf numFmtId="41" fontId="21" fillId="0" borderId="0" xfId="1140" applyFont="1">
      <alignment vertical="center"/>
    </xf>
    <xf numFmtId="41" fontId="90" fillId="0" borderId="3" xfId="1140" applyFont="1" applyFill="1" applyBorder="1" applyAlignment="1">
      <alignment horizontal="center" vertical="center" shrinkToFit="1"/>
    </xf>
    <xf numFmtId="41" fontId="90" fillId="0" borderId="3" xfId="1140" applyFont="1" applyFill="1" applyBorder="1" applyAlignment="1">
      <alignment horizontal="center" vertical="center"/>
    </xf>
    <xf numFmtId="41" fontId="89" fillId="0" borderId="20" xfId="1140" applyFont="1" applyFill="1" applyBorder="1" applyAlignment="1">
      <alignment vertical="center" shrinkToFit="1"/>
    </xf>
    <xf numFmtId="41" fontId="88" fillId="0" borderId="20" xfId="1140" applyFont="1" applyFill="1" applyBorder="1" applyAlignment="1">
      <alignment vertical="center"/>
    </xf>
    <xf numFmtId="41" fontId="88" fillId="0" borderId="20" xfId="1140" applyFont="1" applyFill="1" applyBorder="1" applyAlignment="1">
      <alignment vertical="center" shrinkToFit="1"/>
    </xf>
    <xf numFmtId="41" fontId="89" fillId="21" borderId="20" xfId="1140" applyFont="1" applyFill="1" applyBorder="1" applyAlignment="1">
      <alignment vertical="center" shrinkToFit="1"/>
    </xf>
    <xf numFmtId="41" fontId="88" fillId="21" borderId="20" xfId="1140" applyFont="1" applyFill="1" applyBorder="1" applyAlignment="1">
      <alignment vertical="center"/>
    </xf>
    <xf numFmtId="41" fontId="90" fillId="0" borderId="3" xfId="1140" applyFont="1" applyFill="1" applyBorder="1" applyAlignment="1">
      <alignment vertical="center" shrinkToFit="1"/>
    </xf>
    <xf numFmtId="41" fontId="15" fillId="0" borderId="3" xfId="1140" applyFont="1" applyFill="1" applyBorder="1" applyAlignment="1">
      <alignment horizontal="center" vertical="center" shrinkToFit="1"/>
    </xf>
    <xf numFmtId="41" fontId="90" fillId="0" borderId="16" xfId="1140" applyFont="1" applyFill="1" applyBorder="1" applyAlignment="1">
      <alignment horizontal="center" vertical="center"/>
    </xf>
    <xf numFmtId="41" fontId="103" fillId="0" borderId="5" xfId="1245" applyFont="1" applyFill="1" applyBorder="1" applyAlignment="1">
      <alignment vertical="center" shrinkToFit="1"/>
    </xf>
    <xf numFmtId="41" fontId="103" fillId="0" borderId="0" xfId="1245" applyFont="1" applyFill="1" applyBorder="1" applyAlignment="1">
      <alignment vertical="center" shrinkToFit="1"/>
    </xf>
    <xf numFmtId="41" fontId="103" fillId="0" borderId="0" xfId="1245" applyFont="1" applyFill="1" applyBorder="1" applyAlignment="1">
      <alignment horizontal="center" vertical="center"/>
    </xf>
    <xf numFmtId="41" fontId="103" fillId="0" borderId="28" xfId="1245" applyFont="1" applyFill="1" applyBorder="1" applyAlignment="1">
      <alignment vertical="center" shrinkToFit="1"/>
    </xf>
    <xf numFmtId="41" fontId="103" fillId="0" borderId="0" xfId="1245" applyFont="1" applyFill="1" applyBorder="1" applyAlignment="1">
      <alignment vertical="center"/>
    </xf>
    <xf numFmtId="41" fontId="134" fillId="0" borderId="0" xfId="9437" applyFont="1" applyFill="1" applyBorder="1" applyAlignment="1">
      <alignment vertical="center" shrinkToFit="1"/>
    </xf>
    <xf numFmtId="41" fontId="102" fillId="0" borderId="30" xfId="1245" applyFont="1" applyFill="1" applyBorder="1" applyAlignment="1">
      <alignment vertical="center" shrinkToFit="1"/>
    </xf>
    <xf numFmtId="41" fontId="134" fillId="0" borderId="20" xfId="9437" applyFont="1" applyFill="1" applyBorder="1" applyAlignment="1">
      <alignment vertical="center" shrinkToFit="1"/>
    </xf>
    <xf numFmtId="0" fontId="102" fillId="0" borderId="22" xfId="2072" applyFont="1" applyFill="1" applyBorder="1" applyAlignment="1">
      <alignment horizontal="center" vertical="center" shrinkToFit="1"/>
    </xf>
    <xf numFmtId="0" fontId="102" fillId="0" borderId="22" xfId="2073" applyFont="1" applyFill="1" applyBorder="1" applyAlignment="1">
      <alignment horizontal="center" vertical="center" shrinkToFit="1"/>
    </xf>
    <xf numFmtId="41" fontId="9" fillId="0" borderId="22" xfId="1145" applyFont="1" applyFill="1" applyBorder="1" applyAlignment="1">
      <alignment horizontal="center" vertical="center"/>
    </xf>
    <xf numFmtId="41" fontId="9" fillId="0" borderId="20" xfId="1145" applyFont="1" applyFill="1" applyBorder="1" applyAlignment="1">
      <alignment horizontal="center" vertical="center"/>
    </xf>
    <xf numFmtId="41" fontId="9" fillId="0" borderId="1" xfId="1145" applyFont="1" applyFill="1" applyBorder="1" applyAlignment="1">
      <alignment horizontal="center" vertical="center"/>
    </xf>
    <xf numFmtId="41" fontId="15" fillId="0" borderId="1" xfId="1145" applyFont="1" applyFill="1" applyBorder="1" applyAlignment="1">
      <alignment horizontal="center" vertical="center"/>
    </xf>
    <xf numFmtId="41" fontId="15" fillId="0" borderId="22" xfId="1145" applyFont="1" applyFill="1" applyBorder="1" applyAlignment="1">
      <alignment horizontal="center" vertical="center"/>
    </xf>
    <xf numFmtId="0" fontId="9" fillId="0" borderId="0" xfId="2068" applyFont="1" applyFill="1" applyBorder="1" applyAlignment="1">
      <alignment horizontal="center" vertical="center"/>
    </xf>
    <xf numFmtId="0" fontId="15" fillId="0" borderId="3" xfId="2068" applyFont="1" applyFill="1" applyBorder="1" applyAlignment="1">
      <alignment horizontal="center" vertical="center"/>
    </xf>
    <xf numFmtId="0" fontId="9" fillId="0" borderId="0" xfId="2069" applyFont="1" applyFill="1" applyAlignment="1">
      <alignment horizontal="center" vertical="center"/>
    </xf>
    <xf numFmtId="0" fontId="77" fillId="0" borderId="0" xfId="2068" applyFont="1" applyFill="1" applyBorder="1" applyAlignment="1">
      <alignment horizontal="center" vertical="center"/>
    </xf>
    <xf numFmtId="0" fontId="85" fillId="0" borderId="34" xfId="1801" applyFont="1" applyFill="1" applyBorder="1" applyAlignment="1">
      <alignment horizontal="center" vertical="center"/>
    </xf>
    <xf numFmtId="0" fontId="8" fillId="0" borderId="34" xfId="2068" applyFont="1" applyFill="1" applyBorder="1" applyAlignment="1">
      <alignment horizontal="center" vertical="center"/>
    </xf>
    <xf numFmtId="0" fontId="8" fillId="0" borderId="35" xfId="2068" applyFont="1" applyFill="1" applyBorder="1" applyAlignment="1">
      <alignment horizontal="center" vertical="center"/>
    </xf>
    <xf numFmtId="41" fontId="15" fillId="0" borderId="1" xfId="1145" applyFont="1" applyFill="1" applyBorder="1" applyAlignment="1">
      <alignment horizontal="center" vertical="center"/>
    </xf>
    <xf numFmtId="41" fontId="15" fillId="0" borderId="22" xfId="1145" applyFont="1" applyFill="1" applyBorder="1" applyAlignment="1">
      <alignment horizontal="center" vertical="center"/>
    </xf>
    <xf numFmtId="0" fontId="87" fillId="0" borderId="34" xfId="2068" applyFont="1" applyFill="1" applyBorder="1" applyAlignment="1">
      <alignment horizontal="center" vertical="center"/>
    </xf>
    <xf numFmtId="0" fontId="9" fillId="0" borderId="0" xfId="2068" applyFont="1" applyFill="1" applyBorder="1" applyAlignment="1">
      <alignment horizontal="center" vertical="center"/>
    </xf>
    <xf numFmtId="0" fontId="15" fillId="0" borderId="3" xfId="2068" applyFont="1" applyFill="1" applyBorder="1" applyAlignment="1">
      <alignment horizontal="center" vertical="center"/>
    </xf>
    <xf numFmtId="0" fontId="12" fillId="0" borderId="3" xfId="2071" applyFont="1" applyFill="1" applyBorder="1"/>
    <xf numFmtId="0" fontId="9" fillId="0" borderId="0" xfId="2069" applyFont="1" applyFill="1" applyAlignment="1">
      <alignment horizontal="center" vertical="center"/>
    </xf>
    <xf numFmtId="41" fontId="15" fillId="0" borderId="23" xfId="1245" applyFont="1" applyFill="1" applyBorder="1" applyAlignment="1">
      <alignment horizontal="center" vertical="center"/>
    </xf>
    <xf numFmtId="41" fontId="99" fillId="0" borderId="3" xfId="1245" applyFont="1" applyBorder="1" applyAlignment="1">
      <alignment horizontal="center" vertical="center" shrinkToFit="1"/>
    </xf>
    <xf numFmtId="41" fontId="99" fillId="0" borderId="22" xfId="1245" applyFont="1" applyBorder="1" applyAlignment="1">
      <alignment horizontal="center" vertical="center" shrinkToFit="1"/>
    </xf>
    <xf numFmtId="41" fontId="99" fillId="0" borderId="20" xfId="1245" applyFont="1" applyBorder="1" applyAlignment="1">
      <alignment horizontal="center" vertical="center" shrinkToFit="1"/>
    </xf>
    <xf numFmtId="41" fontId="99" fillId="0" borderId="25" xfId="1245" applyFont="1" applyBorder="1" applyAlignment="1">
      <alignment horizontal="center" vertical="center"/>
    </xf>
    <xf numFmtId="41" fontId="99" fillId="0" borderId="16" xfId="1245" applyFont="1" applyBorder="1" applyAlignment="1">
      <alignment horizontal="center" vertical="center"/>
    </xf>
    <xf numFmtId="41" fontId="84" fillId="0" borderId="16" xfId="1245" applyFont="1" applyBorder="1" applyAlignment="1">
      <alignment horizontal="left" vertical="center"/>
    </xf>
    <xf numFmtId="41" fontId="84" fillId="0" borderId="22" xfId="1245" applyFont="1" applyBorder="1" applyAlignment="1">
      <alignment horizontal="center" vertical="center"/>
    </xf>
    <xf numFmtId="41" fontId="84" fillId="0" borderId="3" xfId="1245" applyFont="1" applyBorder="1" applyAlignment="1">
      <alignment horizontal="center" vertical="center"/>
    </xf>
    <xf numFmtId="41" fontId="89" fillId="0" borderId="0" xfId="1245" applyFont="1" applyAlignment="1">
      <alignment horizontal="left" vertical="center"/>
    </xf>
    <xf numFmtId="41" fontId="99" fillId="0" borderId="3" xfId="1245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99" fillId="0" borderId="38" xfId="1245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1" fontId="15" fillId="0" borderId="0" xfId="1245" applyFont="1" applyAlignment="1">
      <alignment horizontal="center"/>
    </xf>
    <xf numFmtId="41" fontId="90" fillId="0" borderId="0" xfId="1245" applyFont="1" applyAlignment="1">
      <alignment horizontal="center"/>
    </xf>
    <xf numFmtId="0" fontId="77" fillId="0" borderId="0" xfId="2068" applyFont="1" applyFill="1" applyBorder="1" applyAlignment="1">
      <alignment horizontal="center" vertical="center"/>
    </xf>
    <xf numFmtId="0" fontId="8" fillId="0" borderId="36" xfId="2068" applyFont="1" applyFill="1" applyBorder="1" applyAlignment="1">
      <alignment horizontal="center" vertical="center"/>
    </xf>
    <xf numFmtId="0" fontId="87" fillId="0" borderId="35" xfId="2068" applyFont="1" applyFill="1" applyBorder="1" applyAlignment="1">
      <alignment horizontal="center" vertical="center"/>
    </xf>
    <xf numFmtId="0" fontId="87" fillId="0" borderId="36" xfId="2068" applyFont="1" applyFill="1" applyBorder="1" applyAlignment="1">
      <alignment horizontal="center" vertical="center"/>
    </xf>
    <xf numFmtId="0" fontId="102" fillId="0" borderId="24" xfId="2073" applyFont="1" applyFill="1" applyBorder="1" applyAlignment="1">
      <alignment horizontal="center" vertical="center" shrinkToFit="1"/>
    </xf>
    <xf numFmtId="0" fontId="102" fillId="0" borderId="37" xfId="2073" applyFont="1" applyFill="1" applyBorder="1" applyAlignment="1">
      <alignment horizontal="center" vertical="center" shrinkToFit="1"/>
    </xf>
    <xf numFmtId="0" fontId="102" fillId="0" borderId="24" xfId="2073" applyFont="1" applyFill="1" applyBorder="1" applyAlignment="1">
      <alignment horizontal="center" vertical="center"/>
    </xf>
    <xf numFmtId="0" fontId="102" fillId="0" borderId="37" xfId="2073" applyFont="1" applyFill="1" applyBorder="1" applyAlignment="1">
      <alignment horizontal="center" vertical="center"/>
    </xf>
    <xf numFmtId="0" fontId="77" fillId="0" borderId="20" xfId="2038" applyFont="1" applyBorder="1" applyAlignment="1">
      <alignment horizontal="center" vertical="center" shrinkToFit="1"/>
    </xf>
    <xf numFmtId="0" fontId="77" fillId="0" borderId="21" xfId="2038" applyFont="1" applyBorder="1" applyAlignment="1">
      <alignment horizontal="center" vertical="center" shrinkToFit="1"/>
    </xf>
    <xf numFmtId="0" fontId="77" fillId="0" borderId="0" xfId="2038" applyFont="1" applyBorder="1" applyAlignment="1">
      <alignment horizontal="center" vertical="center" shrinkToFit="1"/>
    </xf>
    <xf numFmtId="0" fontId="77" fillId="0" borderId="18" xfId="2038" applyFont="1" applyBorder="1" applyAlignment="1">
      <alignment horizontal="center" vertical="center" shrinkToFit="1"/>
    </xf>
    <xf numFmtId="0" fontId="96" fillId="0" borderId="22" xfId="2075" applyFont="1" applyBorder="1" applyAlignment="1">
      <alignment horizontal="center" vertical="center" shrinkToFit="1"/>
    </xf>
    <xf numFmtId="41" fontId="95" fillId="0" borderId="34" xfId="1245" applyFont="1" applyBorder="1" applyAlignment="1">
      <alignment horizontal="center" vertical="center" shrinkToFit="1"/>
    </xf>
    <xf numFmtId="41" fontId="95" fillId="0" borderId="35" xfId="1245" applyFont="1" applyBorder="1" applyAlignment="1">
      <alignment horizontal="center" vertical="center" shrinkToFit="1"/>
    </xf>
    <xf numFmtId="41" fontId="95" fillId="0" borderId="36" xfId="1245" applyFont="1" applyBorder="1" applyAlignment="1">
      <alignment horizontal="center" vertical="center" shrinkToFit="1"/>
    </xf>
    <xf numFmtId="41" fontId="79" fillId="0" borderId="0" xfId="1245" applyFont="1" applyAlignment="1">
      <alignment horizontal="center" vertical="center" shrinkToFit="1"/>
    </xf>
    <xf numFmtId="41" fontId="97" fillId="0" borderId="0" xfId="1245" applyFont="1" applyAlignment="1">
      <alignment horizontal="center" vertical="center" shrinkToFit="1"/>
    </xf>
    <xf numFmtId="0" fontId="79" fillId="0" borderId="3" xfId="2075" applyFont="1" applyBorder="1" applyAlignment="1">
      <alignment horizontal="center" vertical="center" shrinkToFit="1"/>
    </xf>
    <xf numFmtId="0" fontId="77" fillId="0" borderId="20" xfId="2075" applyFont="1" applyBorder="1" applyAlignment="1">
      <alignment horizontal="center" vertical="center" shrinkToFit="1"/>
    </xf>
    <xf numFmtId="0" fontId="79" fillId="0" borderId="23" xfId="2075" applyFont="1" applyBorder="1" applyAlignment="1">
      <alignment horizontal="center" vertical="center" shrinkToFit="1"/>
    </xf>
    <xf numFmtId="41" fontId="5" fillId="0" borderId="0" xfId="1145" applyFont="1" applyFill="1" applyAlignment="1">
      <alignment horizontal="center" vertical="center"/>
    </xf>
    <xf numFmtId="0" fontId="8" fillId="54" borderId="0" xfId="2069" applyFont="1" applyFill="1" applyAlignment="1">
      <alignment vertical="center"/>
    </xf>
    <xf numFmtId="0" fontId="9" fillId="54" borderId="0" xfId="2069" applyFont="1" applyFill="1" applyAlignment="1">
      <alignment vertical="center"/>
    </xf>
    <xf numFmtId="0" fontId="15" fillId="0" borderId="3" xfId="2069" applyFont="1" applyFill="1" applyBorder="1" applyAlignment="1">
      <alignment horizontal="center" vertical="center"/>
    </xf>
    <xf numFmtId="0" fontId="15" fillId="0" borderId="25" xfId="2069" applyFont="1" applyFill="1" applyBorder="1" applyAlignment="1">
      <alignment horizontal="center" vertical="center"/>
    </xf>
    <xf numFmtId="0" fontId="15" fillId="0" borderId="16" xfId="2069" applyFont="1" applyFill="1" applyBorder="1" applyAlignment="1">
      <alignment horizontal="center" vertical="center"/>
    </xf>
    <xf numFmtId="0" fontId="15" fillId="54" borderId="0" xfId="2069" applyFont="1" applyFill="1" applyAlignment="1">
      <alignment vertical="center"/>
    </xf>
    <xf numFmtId="0" fontId="9" fillId="0" borderId="0" xfId="2069" applyFont="1" applyFill="1" applyBorder="1" applyAlignment="1">
      <alignment horizontal="left" vertical="center"/>
    </xf>
    <xf numFmtId="0" fontId="9" fillId="0" borderId="0" xfId="2069" applyFont="1" applyFill="1" applyBorder="1" applyAlignment="1">
      <alignment horizontal="center" vertical="center"/>
    </xf>
    <xf numFmtId="41" fontId="15" fillId="0" borderId="23" xfId="1145" applyFont="1" applyFill="1" applyBorder="1" applyAlignment="1">
      <alignment vertical="center"/>
    </xf>
    <xf numFmtId="41" fontId="15" fillId="0" borderId="23" xfId="1145" applyFont="1" applyFill="1" applyBorder="1" applyAlignment="1">
      <alignment horizontal="center" vertical="center"/>
    </xf>
    <xf numFmtId="0" fontId="15" fillId="0" borderId="0" xfId="2069" applyFont="1" applyFill="1" applyBorder="1" applyAlignment="1">
      <alignment horizontal="center" vertical="center"/>
    </xf>
    <xf numFmtId="0" fontId="13" fillId="0" borderId="0" xfId="1765">
      <alignment vertical="center"/>
    </xf>
    <xf numFmtId="0" fontId="9" fillId="0" borderId="21" xfId="2069" applyFont="1" applyFill="1" applyBorder="1" applyAlignment="1">
      <alignment horizontal="left" vertical="center"/>
    </xf>
    <xf numFmtId="0" fontId="10" fillId="0" borderId="0" xfId="2069" applyFont="1" applyFill="1" applyBorder="1" applyAlignment="1">
      <alignment horizontal="center" vertical="center"/>
    </xf>
    <xf numFmtId="0" fontId="10" fillId="0" borderId="0" xfId="2069" applyFont="1" applyFill="1" applyBorder="1" applyAlignment="1">
      <alignment vertical="center"/>
    </xf>
    <xf numFmtId="3" fontId="10" fillId="0" borderId="0" xfId="2069" applyNumberFormat="1" applyFont="1" applyFill="1" applyBorder="1" applyAlignment="1">
      <alignment vertical="center"/>
    </xf>
    <xf numFmtId="41" fontId="9" fillId="0" borderId="0" xfId="1145" applyFont="1" applyFill="1" applyBorder="1" applyAlignment="1">
      <alignment vertical="center"/>
    </xf>
    <xf numFmtId="0" fontId="9" fillId="54" borderId="0" xfId="2069" applyFont="1" applyFill="1" applyAlignment="1">
      <alignment horizontal="left" vertical="center"/>
    </xf>
    <xf numFmtId="0" fontId="9" fillId="0" borderId="0" xfId="1145" applyNumberFormat="1" applyFont="1" applyFill="1" applyAlignment="1">
      <alignment horizontal="center" vertical="center"/>
    </xf>
    <xf numFmtId="0" fontId="15" fillId="0" borderId="0" xfId="2069" applyFont="1" applyFill="1" applyAlignment="1">
      <alignment vertical="center"/>
    </xf>
    <xf numFmtId="0" fontId="9" fillId="0" borderId="18" xfId="2069" applyFont="1" applyFill="1" applyBorder="1" applyAlignment="1">
      <alignment horizontal="left" vertical="center"/>
    </xf>
    <xf numFmtId="41" fontId="9" fillId="0" borderId="20" xfId="1145" applyFont="1" applyFill="1" applyBorder="1" applyAlignment="1">
      <alignment horizontal="right" vertical="center"/>
    </xf>
    <xf numFmtId="0" fontId="15" fillId="0" borderId="0" xfId="2069" applyNumberFormat="1" applyFont="1" applyFill="1" applyBorder="1" applyAlignment="1">
      <alignment horizontal="center" vertical="center"/>
    </xf>
    <xf numFmtId="0" fontId="9" fillId="0" borderId="21" xfId="2069" applyFont="1" applyFill="1" applyBorder="1" applyAlignment="1">
      <alignment horizontal="left" vertical="center"/>
    </xf>
    <xf numFmtId="0" fontId="86" fillId="0" borderId="0" xfId="2069" applyFont="1" applyFill="1" applyAlignment="1">
      <alignment horizontal="center" vertical="center"/>
    </xf>
    <xf numFmtId="0" fontId="15" fillId="0" borderId="22" xfId="2069" applyFont="1" applyFill="1" applyBorder="1" applyAlignment="1">
      <alignment horizontal="center" vertical="center"/>
    </xf>
    <xf numFmtId="0" fontId="15" fillId="0" borderId="26" xfId="2069" applyFont="1" applyFill="1" applyBorder="1" applyAlignment="1">
      <alignment horizontal="center" vertical="center"/>
    </xf>
    <xf numFmtId="0" fontId="15" fillId="0" borderId="49" xfId="2069" applyFont="1" applyFill="1" applyBorder="1" applyAlignment="1">
      <alignment horizontal="center" vertical="center"/>
    </xf>
    <xf numFmtId="0" fontId="15" fillId="0" borderId="22" xfId="2069" applyFont="1" applyFill="1" applyBorder="1" applyAlignment="1">
      <alignment horizontal="center" vertical="center"/>
    </xf>
    <xf numFmtId="0" fontId="15" fillId="0" borderId="1" xfId="2069" applyFont="1" applyFill="1" applyBorder="1" applyAlignment="1">
      <alignment horizontal="center" vertical="center"/>
    </xf>
    <xf numFmtId="0" fontId="15" fillId="0" borderId="33" xfId="2069" applyFont="1" applyFill="1" applyBorder="1" applyAlignment="1">
      <alignment horizontal="center" vertical="center"/>
    </xf>
    <xf numFmtId="0" fontId="15" fillId="0" borderId="50" xfId="2069" applyFont="1" applyFill="1" applyBorder="1" applyAlignment="1">
      <alignment horizontal="center" vertical="center"/>
    </xf>
    <xf numFmtId="0" fontId="15" fillId="0" borderId="1" xfId="2069" applyFont="1" applyFill="1" applyBorder="1" applyAlignment="1">
      <alignment horizontal="center" vertical="center"/>
    </xf>
    <xf numFmtId="14" fontId="9" fillId="0" borderId="20" xfId="2069" applyNumberFormat="1" applyFont="1" applyFill="1" applyBorder="1" applyAlignment="1">
      <alignment horizontal="center" vertical="center"/>
    </xf>
    <xf numFmtId="0" fontId="10" fillId="0" borderId="20" xfId="2069" applyFont="1" applyFill="1" applyBorder="1" applyAlignment="1">
      <alignment horizontal="center" vertical="center"/>
    </xf>
    <xf numFmtId="14" fontId="9" fillId="0" borderId="20" xfId="1765" applyNumberFormat="1" applyFont="1" applyFill="1" applyBorder="1" applyAlignment="1">
      <alignment horizontal="center" vertical="center"/>
    </xf>
    <xf numFmtId="0" fontId="9" fillId="0" borderId="21" xfId="2069" applyFont="1" applyFill="1" applyBorder="1" applyAlignment="1">
      <alignment horizontal="center" vertical="center"/>
    </xf>
    <xf numFmtId="0" fontId="9" fillId="0" borderId="18" xfId="2069" applyFont="1" applyFill="1" applyBorder="1" applyAlignment="1">
      <alignment horizontal="center" vertical="center"/>
    </xf>
    <xf numFmtId="0" fontId="10" fillId="0" borderId="27" xfId="2069" applyFont="1" applyFill="1" applyBorder="1" applyAlignment="1">
      <alignment vertical="center"/>
    </xf>
    <xf numFmtId="0" fontId="9" fillId="0" borderId="29" xfId="2069" applyFont="1" applyFill="1" applyBorder="1" applyAlignment="1">
      <alignment horizontal="center" vertical="center"/>
    </xf>
    <xf numFmtId="0" fontId="9" fillId="0" borderId="51" xfId="2069" applyFont="1" applyFill="1" applyBorder="1" applyAlignment="1">
      <alignment horizontal="center" vertical="center"/>
    </xf>
    <xf numFmtId="0" fontId="10" fillId="0" borderId="20" xfId="2069" applyFont="1" applyFill="1" applyBorder="1" applyAlignment="1">
      <alignment vertical="center"/>
    </xf>
    <xf numFmtId="41" fontId="9" fillId="0" borderId="20" xfId="1145" applyFont="1" applyFill="1" applyBorder="1" applyAlignment="1">
      <alignment vertical="center"/>
    </xf>
    <xf numFmtId="0" fontId="11" fillId="0" borderId="33" xfId="2069" applyFont="1" applyFill="1" applyBorder="1" applyAlignment="1">
      <alignment horizontal="center" vertical="center"/>
    </xf>
    <xf numFmtId="0" fontId="11" fillId="0" borderId="28" xfId="2069" applyFont="1" applyFill="1" applyBorder="1" applyAlignment="1">
      <alignment horizontal="center" vertical="center"/>
    </xf>
    <xf numFmtId="0" fontId="11" fillId="0" borderId="50" xfId="2069" applyFont="1" applyFill="1" applyBorder="1" applyAlignment="1">
      <alignment horizontal="center" vertical="center"/>
    </xf>
    <xf numFmtId="0" fontId="15" fillId="0" borderId="23" xfId="2069" applyFont="1" applyFill="1" applyBorder="1" applyAlignment="1">
      <alignment vertical="center"/>
    </xf>
    <xf numFmtId="0" fontId="15" fillId="54" borderId="0" xfId="2069" applyFont="1" applyFill="1" applyAlignment="1">
      <alignment horizontal="left" vertical="center"/>
    </xf>
    <xf numFmtId="0" fontId="8" fillId="0" borderId="0" xfId="2068" applyFont="1" applyFill="1" applyAlignment="1">
      <alignment vertical="center"/>
    </xf>
    <xf numFmtId="0" fontId="5" fillId="0" borderId="0" xfId="2068" applyFont="1" applyFill="1" applyAlignment="1">
      <alignment horizontal="center" vertical="center"/>
    </xf>
    <xf numFmtId="0" fontId="9" fillId="0" borderId="0" xfId="2068" applyFont="1" applyFill="1" applyAlignment="1">
      <alignment horizontal="center" vertical="center"/>
    </xf>
    <xf numFmtId="0" fontId="9" fillId="0" borderId="0" xfId="2068" applyFont="1" applyFill="1" applyAlignment="1">
      <alignment horizontal="left" vertical="center"/>
    </xf>
    <xf numFmtId="0" fontId="9" fillId="0" borderId="0" xfId="2068" applyFont="1" applyFill="1" applyAlignment="1">
      <alignment vertical="center"/>
    </xf>
    <xf numFmtId="0" fontId="9" fillId="0" borderId="0" xfId="2068" applyFont="1" applyFill="1" applyAlignment="1">
      <alignment horizontal="right" vertical="center"/>
    </xf>
    <xf numFmtId="0" fontId="15" fillId="0" borderId="22" xfId="2068" applyFont="1" applyFill="1" applyBorder="1" applyAlignment="1">
      <alignment horizontal="center" vertical="center"/>
    </xf>
    <xf numFmtId="0" fontId="15" fillId="0" borderId="3" xfId="2068" applyFont="1" applyFill="1" applyBorder="1" applyAlignment="1">
      <alignment horizontal="centerContinuous" vertical="center"/>
    </xf>
    <xf numFmtId="0" fontId="15" fillId="0" borderId="1" xfId="2068" applyFont="1" applyFill="1" applyBorder="1" applyAlignment="1">
      <alignment horizontal="center" vertical="center"/>
    </xf>
    <xf numFmtId="41" fontId="77" fillId="0" borderId="0" xfId="2068" applyNumberFormat="1" applyFont="1" applyFill="1" applyBorder="1" applyAlignment="1">
      <alignment vertical="center"/>
    </xf>
    <xf numFmtId="0" fontId="9" fillId="0" borderId="22" xfId="2068" applyFont="1" applyFill="1" applyBorder="1" applyAlignment="1">
      <alignment horizontal="left" vertical="center"/>
    </xf>
    <xf numFmtId="14" fontId="9" fillId="0" borderId="22" xfId="2068" applyNumberFormat="1" applyFont="1" applyFill="1" applyBorder="1" applyAlignment="1">
      <alignment horizontal="center" vertical="center"/>
    </xf>
    <xf numFmtId="41" fontId="9" fillId="0" borderId="20" xfId="1145" applyFont="1" applyFill="1" applyBorder="1" applyAlignment="1">
      <alignment horizontal="center" vertical="center" shrinkToFit="1"/>
    </xf>
    <xf numFmtId="41" fontId="9" fillId="0" borderId="22" xfId="1145" applyNumberFormat="1" applyFont="1" applyFill="1" applyBorder="1" applyAlignment="1">
      <alignment horizontal="center" vertical="center"/>
    </xf>
    <xf numFmtId="0" fontId="9" fillId="0" borderId="20" xfId="2068" applyFont="1" applyFill="1" applyBorder="1" applyAlignment="1">
      <alignment horizontal="left" vertical="center"/>
    </xf>
    <xf numFmtId="14" fontId="9" fillId="0" borderId="20" xfId="2068" applyNumberFormat="1" applyFont="1" applyFill="1" applyBorder="1" applyAlignment="1">
      <alignment horizontal="center" vertical="center"/>
    </xf>
    <xf numFmtId="41" fontId="9" fillId="0" borderId="20" xfId="1145" applyNumberFormat="1" applyFont="1" applyFill="1" applyBorder="1" applyAlignment="1">
      <alignment horizontal="center" vertical="center"/>
    </xf>
    <xf numFmtId="0" fontId="9" fillId="0" borderId="20" xfId="2068" applyFont="1" applyFill="1" applyBorder="1" applyAlignment="1">
      <alignment horizontal="center" vertical="center"/>
    </xf>
    <xf numFmtId="42" fontId="9" fillId="0" borderId="20" xfId="1754" applyFont="1" applyFill="1" applyBorder="1" applyAlignment="1">
      <alignment horizontal="center" vertical="center"/>
    </xf>
    <xf numFmtId="42" fontId="15" fillId="0" borderId="23" xfId="1754" applyFont="1" applyFill="1" applyBorder="1" applyAlignment="1">
      <alignment horizontal="center" vertical="center"/>
    </xf>
    <xf numFmtId="0" fontId="15" fillId="0" borderId="23" xfId="2068" applyFont="1" applyFill="1" applyBorder="1" applyAlignment="1">
      <alignment horizontal="center" vertical="center"/>
    </xf>
    <xf numFmtId="41" fontId="9" fillId="0" borderId="0" xfId="2068" applyNumberFormat="1" applyFont="1" applyFill="1" applyAlignment="1">
      <alignment vertical="center"/>
    </xf>
    <xf numFmtId="0" fontId="5" fillId="0" borderId="0" xfId="2068" applyFont="1" applyFill="1" applyBorder="1" applyAlignment="1">
      <alignment horizontal="center" vertical="center"/>
    </xf>
    <xf numFmtId="0" fontId="81" fillId="0" borderId="0" xfId="2068" applyFont="1" applyFill="1" applyAlignment="1">
      <alignment horizontal="centerContinuous" vertical="center"/>
    </xf>
    <xf numFmtId="0" fontId="12" fillId="0" borderId="1" xfId="2071" applyFont="1" applyFill="1" applyBorder="1" applyAlignment="1"/>
    <xf numFmtId="0" fontId="12" fillId="0" borderId="1" xfId="2071" applyFont="1" applyFill="1" applyBorder="1"/>
    <xf numFmtId="41" fontId="9" fillId="0" borderId="20" xfId="1145" quotePrefix="1" applyFont="1" applyFill="1" applyBorder="1" applyAlignment="1">
      <alignment horizontal="center" vertical="center"/>
    </xf>
    <xf numFmtId="0" fontId="9" fillId="0" borderId="20" xfId="2068" quotePrefix="1" applyFont="1" applyFill="1" applyBorder="1" applyAlignment="1">
      <alignment horizontal="left" vertical="center"/>
    </xf>
    <xf numFmtId="14" fontId="9" fillId="0" borderId="21" xfId="2068" applyNumberFormat="1" applyFont="1" applyFill="1" applyBorder="1" applyAlignment="1">
      <alignment horizontal="center" vertical="center"/>
    </xf>
    <xf numFmtId="41" fontId="15" fillId="0" borderId="23" xfId="1145" applyFont="1" applyFill="1" applyBorder="1" applyAlignment="1">
      <alignment horizontal="center" vertical="center" shrinkToFit="1"/>
    </xf>
    <xf numFmtId="0" fontId="86" fillId="0" borderId="0" xfId="2068" applyFont="1" applyFill="1" applyBorder="1" applyAlignment="1">
      <alignment horizontal="center" vertical="center"/>
    </xf>
    <xf numFmtId="0" fontId="9" fillId="0" borderId="28" xfId="2068" applyFont="1" applyFill="1" applyBorder="1" applyAlignment="1">
      <alignment horizontal="left" vertical="center"/>
    </xf>
    <xf numFmtId="0" fontId="9" fillId="0" borderId="28" xfId="2068" applyFont="1" applyFill="1" applyBorder="1" applyAlignment="1">
      <alignment vertical="center"/>
    </xf>
    <xf numFmtId="41" fontId="9" fillId="0" borderId="28" xfId="1145" applyFont="1" applyFill="1" applyBorder="1" applyAlignment="1">
      <alignment horizontal="right" vertical="center"/>
    </xf>
    <xf numFmtId="0" fontId="9" fillId="0" borderId="28" xfId="2068" applyFont="1" applyFill="1" applyBorder="1" applyAlignment="1">
      <alignment horizontal="right" vertical="center"/>
    </xf>
    <xf numFmtId="0" fontId="79" fillId="0" borderId="0" xfId="2068" applyFont="1" applyFill="1" applyAlignment="1">
      <alignment vertical="center"/>
    </xf>
    <xf numFmtId="0" fontId="79" fillId="0" borderId="0" xfId="2068" applyFont="1" applyFill="1" applyBorder="1" applyAlignment="1">
      <alignment vertical="center"/>
    </xf>
    <xf numFmtId="0" fontId="12" fillId="0" borderId="3" xfId="2071" applyFont="1" applyFill="1" applyBorder="1" applyAlignment="1"/>
    <xf numFmtId="0" fontId="9" fillId="0" borderId="22" xfId="2068" applyFont="1" applyFill="1" applyBorder="1" applyAlignment="1">
      <alignment vertical="center"/>
    </xf>
    <xf numFmtId="214" fontId="9" fillId="0" borderId="22" xfId="2068" quotePrefix="1" applyNumberFormat="1" applyFont="1" applyFill="1" applyBorder="1" applyAlignment="1">
      <alignment horizontal="left" vertical="center"/>
    </xf>
    <xf numFmtId="41" fontId="9" fillId="0" borderId="22" xfId="1145" applyFont="1" applyFill="1" applyBorder="1" applyAlignment="1">
      <alignment horizontal="right" vertical="center"/>
    </xf>
    <xf numFmtId="0" fontId="9" fillId="0" borderId="20" xfId="2068" applyFont="1" applyFill="1" applyBorder="1" applyAlignment="1">
      <alignment vertical="center"/>
    </xf>
    <xf numFmtId="214" fontId="9" fillId="0" borderId="20" xfId="2068" quotePrefix="1" applyNumberFormat="1" applyFont="1" applyFill="1" applyBorder="1" applyAlignment="1">
      <alignment horizontal="left" vertical="center"/>
    </xf>
    <xf numFmtId="41" fontId="9" fillId="0" borderId="21" xfId="1145" applyFont="1" applyFill="1" applyBorder="1" applyAlignment="1">
      <alignment horizontal="right" vertical="center"/>
    </xf>
    <xf numFmtId="0" fontId="9" fillId="0" borderId="1" xfId="2068" applyFont="1" applyFill="1" applyBorder="1" applyAlignment="1">
      <alignment vertical="center"/>
    </xf>
    <xf numFmtId="14" fontId="9" fillId="0" borderId="1" xfId="2068" applyNumberFormat="1" applyFont="1" applyFill="1" applyBorder="1" applyAlignment="1">
      <alignment horizontal="center" vertical="center"/>
    </xf>
    <xf numFmtId="41" fontId="9" fillId="0" borderId="1" xfId="1145" applyFont="1" applyFill="1" applyBorder="1" applyAlignment="1">
      <alignment horizontal="right" vertical="center"/>
    </xf>
    <xf numFmtId="41" fontId="77" fillId="0" borderId="28" xfId="1145" applyFont="1" applyFill="1" applyBorder="1" applyAlignment="1">
      <alignment horizontal="center" vertical="center"/>
    </xf>
    <xf numFmtId="176" fontId="9" fillId="0" borderId="20" xfId="1145" applyNumberFormat="1" applyFont="1" applyFill="1" applyBorder="1" applyAlignment="1">
      <alignment horizontal="right" vertical="center"/>
    </xf>
    <xf numFmtId="176" fontId="9" fillId="0" borderId="20" xfId="2068" applyNumberFormat="1" applyFont="1" applyFill="1" applyBorder="1" applyAlignment="1">
      <alignment horizontal="right" vertical="center"/>
    </xf>
    <xf numFmtId="41" fontId="77" fillId="0" borderId="0" xfId="3667" applyFont="1" applyFill="1" applyBorder="1" applyAlignment="1">
      <alignment horizontal="center" vertical="center"/>
    </xf>
    <xf numFmtId="0" fontId="77" fillId="0" borderId="0" xfId="1765" applyFont="1" applyFill="1">
      <alignment vertical="center"/>
    </xf>
    <xf numFmtId="0" fontId="77" fillId="0" borderId="0" xfId="1765" applyFont="1" applyFill="1" applyBorder="1">
      <alignment vertical="center"/>
    </xf>
    <xf numFmtId="223" fontId="9" fillId="0" borderId="20" xfId="1765" applyNumberFormat="1" applyFont="1" applyFill="1" applyBorder="1" applyAlignment="1">
      <alignment horizontal="right" vertical="center"/>
    </xf>
    <xf numFmtId="41" fontId="9" fillId="0" borderId="20" xfId="2068" applyNumberFormat="1" applyFont="1" applyFill="1" applyBorder="1" applyAlignment="1">
      <alignment horizontal="center" vertical="center"/>
    </xf>
    <xf numFmtId="0" fontId="9" fillId="0" borderId="20" xfId="1765" applyFont="1" applyFill="1" applyBorder="1" applyAlignment="1">
      <alignment horizontal="left" vertical="center" shrinkToFit="1"/>
    </xf>
    <xf numFmtId="0" fontId="77" fillId="0" borderId="21" xfId="1765" applyFont="1" applyFill="1" applyBorder="1" applyAlignment="1">
      <alignment vertical="center"/>
    </xf>
    <xf numFmtId="14" fontId="9" fillId="0" borderId="20" xfId="1764" applyNumberFormat="1" applyFont="1" applyFill="1" applyBorder="1" applyAlignment="1">
      <alignment horizontal="center" vertical="center" wrapText="1"/>
    </xf>
    <xf numFmtId="177" fontId="9" fillId="0" borderId="20" xfId="1764" applyNumberFormat="1" applyFont="1" applyFill="1" applyBorder="1" applyAlignment="1">
      <alignment horizontal="right" vertical="center" wrapText="1"/>
    </xf>
    <xf numFmtId="0" fontId="9" fillId="0" borderId="21" xfId="1765" applyFont="1" applyFill="1" applyBorder="1" applyAlignment="1">
      <alignment vertical="center"/>
    </xf>
    <xf numFmtId="41" fontId="9" fillId="0" borderId="0" xfId="3667" applyFont="1" applyFill="1" applyBorder="1" applyAlignment="1">
      <alignment horizontal="center" vertical="center"/>
    </xf>
    <xf numFmtId="49" fontId="9" fillId="0" borderId="20" xfId="1764" applyNumberFormat="1" applyFont="1" applyFill="1" applyBorder="1" applyAlignment="1">
      <alignment horizontal="left" vertical="center"/>
    </xf>
    <xf numFmtId="14" fontId="15" fillId="0" borderId="23" xfId="2068" applyNumberFormat="1" applyFont="1" applyFill="1" applyBorder="1" applyAlignment="1">
      <alignment horizontal="center" vertical="center"/>
    </xf>
    <xf numFmtId="41" fontId="15" fillId="0" borderId="23" xfId="1145" applyFont="1" applyFill="1" applyBorder="1" applyAlignment="1">
      <alignment horizontal="right" vertical="center"/>
    </xf>
    <xf numFmtId="0" fontId="15" fillId="0" borderId="0" xfId="2068" applyFont="1" applyFill="1" applyBorder="1" applyAlignment="1">
      <alignment vertical="center"/>
    </xf>
    <xf numFmtId="0" fontId="9" fillId="0" borderId="21" xfId="2068" applyFont="1" applyFill="1" applyBorder="1" applyAlignment="1">
      <alignment horizontal="center" vertical="center"/>
    </xf>
    <xf numFmtId="41" fontId="9" fillId="0" borderId="0" xfId="1145" applyFont="1" applyFill="1" applyBorder="1" applyAlignment="1">
      <alignment horizontal="right" vertical="center"/>
    </xf>
    <xf numFmtId="0" fontId="9" fillId="0" borderId="21" xfId="2068" applyFont="1" applyFill="1" applyBorder="1" applyAlignment="1">
      <alignment vertical="center"/>
    </xf>
    <xf numFmtId="41" fontId="9" fillId="0" borderId="0" xfId="1145" applyFont="1" applyFill="1" applyAlignment="1">
      <alignment horizontal="right" vertical="center"/>
    </xf>
    <xf numFmtId="0" fontId="86" fillId="0" borderId="18" xfId="2068" applyFont="1" applyFill="1" applyBorder="1" applyAlignment="1">
      <alignment horizontal="center" vertical="center"/>
    </xf>
    <xf numFmtId="0" fontId="100" fillId="0" borderId="0" xfId="2071" applyFont="1" applyFill="1"/>
    <xf numFmtId="0" fontId="82" fillId="0" borderId="20" xfId="2068" applyFont="1" applyFill="1" applyBorder="1" applyAlignment="1">
      <alignment vertical="center"/>
    </xf>
    <xf numFmtId="0" fontId="9" fillId="0" borderId="20" xfId="2068" quotePrefix="1" applyFont="1" applyFill="1" applyBorder="1" applyAlignment="1">
      <alignment horizontal="center" vertical="center"/>
    </xf>
    <xf numFmtId="0" fontId="9" fillId="0" borderId="22" xfId="1765" applyFont="1" applyFill="1" applyBorder="1" applyAlignment="1">
      <alignment horizontal="left" vertical="center"/>
    </xf>
    <xf numFmtId="14" fontId="9" fillId="0" borderId="22" xfId="1765" applyNumberFormat="1" applyFont="1" applyFill="1" applyBorder="1" applyAlignment="1">
      <alignment horizontal="center" vertical="center"/>
    </xf>
    <xf numFmtId="223" fontId="9" fillId="0" borderId="22" xfId="1765" applyNumberFormat="1" applyFont="1" applyFill="1" applyBorder="1" applyAlignment="1">
      <alignment horizontal="right" vertical="center"/>
    </xf>
    <xf numFmtId="0" fontId="9" fillId="0" borderId="20" xfId="1765" applyFont="1" applyFill="1" applyBorder="1" applyAlignment="1">
      <alignment horizontal="left" vertical="center"/>
    </xf>
    <xf numFmtId="41" fontId="9" fillId="0" borderId="18" xfId="1145" applyNumberFormat="1" applyFont="1" applyFill="1" applyBorder="1" applyAlignment="1">
      <alignment horizontal="center" vertical="center"/>
    </xf>
    <xf numFmtId="41" fontId="9" fillId="0" borderId="0" xfId="2068" applyNumberFormat="1" applyFont="1" applyFill="1" applyBorder="1" applyAlignment="1">
      <alignment horizontal="center" vertical="center"/>
    </xf>
    <xf numFmtId="0" fontId="9" fillId="0" borderId="20" xfId="1765" applyFont="1" applyFill="1" applyBorder="1" applyAlignment="1">
      <alignment horizontal="center" vertical="center"/>
    </xf>
    <xf numFmtId="42" fontId="15" fillId="0" borderId="0" xfId="1754" applyFont="1" applyFill="1" applyBorder="1" applyAlignment="1">
      <alignment horizontal="center" vertical="center"/>
    </xf>
    <xf numFmtId="0" fontId="15" fillId="0" borderId="0" xfId="2068" applyFont="1" applyFill="1" applyBorder="1" applyAlignment="1">
      <alignment horizontal="center" vertical="center"/>
    </xf>
    <xf numFmtId="0" fontId="5" fillId="0" borderId="0" xfId="2069" applyFont="1" applyFill="1" applyAlignment="1">
      <alignment horizontal="center" vertical="center"/>
    </xf>
    <xf numFmtId="0" fontId="8" fillId="0" borderId="0" xfId="2069" applyFont="1" applyFill="1" applyAlignment="1">
      <alignment vertical="center"/>
    </xf>
    <xf numFmtId="0" fontId="6" fillId="0" borderId="0" xfId="2069" applyFont="1" applyFill="1" applyAlignment="1">
      <alignment vertical="center"/>
    </xf>
    <xf numFmtId="0" fontId="10" fillId="0" borderId="0" xfId="2069" applyFont="1" applyFill="1" applyAlignment="1">
      <alignment vertical="center"/>
    </xf>
    <xf numFmtId="0" fontId="10" fillId="0" borderId="0" xfId="2069" applyFont="1" applyFill="1" applyAlignment="1">
      <alignment horizontal="center" vertical="center"/>
    </xf>
    <xf numFmtId="0" fontId="10" fillId="0" borderId="0" xfId="2069" applyFont="1" applyFill="1" applyAlignment="1">
      <alignment horizontal="right" vertical="center"/>
    </xf>
    <xf numFmtId="0" fontId="11" fillId="0" borderId="3" xfId="2069" applyFont="1" applyFill="1" applyBorder="1" applyAlignment="1">
      <alignment horizontal="center" vertical="center"/>
    </xf>
    <xf numFmtId="0" fontId="12" fillId="0" borderId="0" xfId="2069" applyFont="1" applyFill="1" applyAlignment="1">
      <alignment vertical="center"/>
    </xf>
    <xf numFmtId="0" fontId="10" fillId="0" borderId="22" xfId="2069" applyFont="1" applyFill="1" applyBorder="1" applyAlignment="1">
      <alignment vertical="center"/>
    </xf>
    <xf numFmtId="176" fontId="10" fillId="0" borderId="20" xfId="2070" applyNumberFormat="1" applyFont="1" applyFill="1" applyBorder="1" applyAlignment="1" applyProtection="1">
      <alignment horizontal="center" vertical="center"/>
      <protection locked="0"/>
    </xf>
    <xf numFmtId="176" fontId="10" fillId="0" borderId="20" xfId="2070" applyNumberFormat="1" applyFont="1" applyFill="1" applyBorder="1" applyAlignment="1" applyProtection="1">
      <alignment horizontal="right" vertical="center"/>
      <protection locked="0"/>
    </xf>
    <xf numFmtId="176" fontId="9" fillId="0" borderId="20" xfId="2070" applyNumberFormat="1" applyFont="1" applyFill="1" applyBorder="1" applyAlignment="1" applyProtection="1">
      <alignment horizontal="right" vertical="center"/>
      <protection locked="0"/>
    </xf>
    <xf numFmtId="41" fontId="6" fillId="0" borderId="0" xfId="2069" applyNumberFormat="1" applyFont="1" applyFill="1" applyAlignment="1">
      <alignment vertical="center"/>
    </xf>
    <xf numFmtId="177" fontId="9" fillId="0" borderId="20" xfId="2069" applyNumberFormat="1" applyFont="1" applyFill="1" applyBorder="1" applyAlignment="1">
      <alignment horizontal="center" vertical="center"/>
    </xf>
    <xf numFmtId="224" fontId="9" fillId="0" borderId="20" xfId="2070" applyNumberFormat="1" applyFont="1" applyFill="1" applyBorder="1" applyAlignment="1" applyProtection="1">
      <alignment horizontal="right" vertical="center"/>
      <protection locked="0"/>
    </xf>
    <xf numFmtId="176" fontId="9" fillId="0" borderId="20" xfId="2069" applyNumberFormat="1" applyFont="1" applyFill="1" applyBorder="1" applyAlignment="1">
      <alignment horizontal="center" vertical="center"/>
    </xf>
    <xf numFmtId="176" fontId="9" fillId="0" borderId="20" xfId="2069" applyNumberFormat="1" applyFont="1" applyFill="1" applyBorder="1" applyAlignment="1">
      <alignment vertical="center"/>
    </xf>
    <xf numFmtId="176" fontId="10" fillId="0" borderId="20" xfId="2070" applyNumberFormat="1" applyFont="1" applyFill="1" applyBorder="1" applyAlignment="1" applyProtection="1">
      <alignment vertical="center" shrinkToFit="1"/>
      <protection locked="0"/>
    </xf>
    <xf numFmtId="177" fontId="9" fillId="0" borderId="20" xfId="2069" applyNumberFormat="1" applyFont="1" applyFill="1" applyBorder="1" applyAlignment="1">
      <alignment vertical="center"/>
    </xf>
    <xf numFmtId="177" fontId="10" fillId="0" borderId="20" xfId="2069" applyNumberFormat="1" applyFont="1" applyFill="1" applyBorder="1" applyAlignment="1">
      <alignment vertical="center"/>
    </xf>
    <xf numFmtId="176" fontId="9" fillId="0" borderId="27" xfId="2069" applyNumberFormat="1" applyFont="1" applyFill="1" applyBorder="1" applyAlignment="1">
      <alignment vertical="center"/>
    </xf>
    <xf numFmtId="177" fontId="15" fillId="0" borderId="23" xfId="2069" applyNumberFormat="1" applyFont="1" applyFill="1" applyBorder="1" applyAlignment="1">
      <alignment vertical="center"/>
    </xf>
    <xf numFmtId="176" fontId="15" fillId="0" borderId="23" xfId="2069" applyNumberFormat="1" applyFont="1" applyFill="1" applyBorder="1" applyAlignment="1">
      <alignment vertical="center"/>
    </xf>
    <xf numFmtId="176" fontId="15" fillId="0" borderId="1" xfId="2070" applyNumberFormat="1" applyFont="1" applyFill="1" applyBorder="1" applyAlignment="1" applyProtection="1">
      <alignment horizontal="right" vertical="center"/>
      <protection locked="0"/>
    </xf>
    <xf numFmtId="41" fontId="12" fillId="0" borderId="0" xfId="2069" applyNumberFormat="1" applyFont="1" applyFill="1" applyAlignment="1">
      <alignment vertical="center"/>
    </xf>
    <xf numFmtId="177" fontId="9" fillId="0" borderId="0" xfId="2069" applyNumberFormat="1" applyFont="1" applyFill="1" applyAlignment="1">
      <alignment vertical="center"/>
    </xf>
    <xf numFmtId="0" fontId="9" fillId="0" borderId="0" xfId="2069" applyFont="1" applyFill="1" applyAlignment="1">
      <alignment horizontal="right" vertical="center"/>
    </xf>
    <xf numFmtId="176" fontId="10" fillId="0" borderId="20" xfId="2070" applyNumberFormat="1" applyFont="1" applyFill="1" applyBorder="1" applyAlignment="1" applyProtection="1">
      <alignment horizontal="right" vertical="center" shrinkToFit="1"/>
      <protection locked="0"/>
    </xf>
    <xf numFmtId="176" fontId="10" fillId="0" borderId="20" xfId="1765" applyNumberFormat="1" applyFont="1" applyFill="1" applyBorder="1" applyAlignment="1" applyProtection="1">
      <alignment horizontal="right" vertical="center"/>
      <protection locked="0"/>
    </xf>
    <xf numFmtId="176" fontId="10" fillId="0" borderId="20" xfId="1765" applyNumberFormat="1" applyFont="1" applyFill="1" applyBorder="1" applyAlignment="1" applyProtection="1">
      <alignment horizontal="right" vertical="center" shrinkToFit="1"/>
      <protection locked="0"/>
    </xf>
    <xf numFmtId="177" fontId="15" fillId="0" borderId="3" xfId="2069" applyNumberFormat="1" applyFont="1" applyFill="1" applyBorder="1" applyAlignment="1">
      <alignment vertical="center"/>
    </xf>
    <xf numFmtId="0" fontId="15" fillId="0" borderId="3" xfId="2069" applyFont="1" applyFill="1" applyBorder="1" applyAlignment="1">
      <alignment vertical="center"/>
    </xf>
    <xf numFmtId="176" fontId="10" fillId="21" borderId="20" xfId="2070" applyNumberFormat="1" applyFont="1" applyFill="1" applyBorder="1" applyAlignment="1" applyProtection="1">
      <alignment vertical="center" shrinkToFit="1"/>
      <protection locked="0"/>
    </xf>
    <xf numFmtId="41" fontId="10" fillId="21" borderId="20" xfId="1145" applyFont="1" applyFill="1" applyBorder="1" applyAlignment="1" applyProtection="1">
      <alignment vertical="center" shrinkToFit="1"/>
      <protection locked="0"/>
    </xf>
    <xf numFmtId="41" fontId="15" fillId="0" borderId="3" xfId="1145" applyFont="1" applyFill="1" applyBorder="1" applyAlignment="1">
      <alignment vertical="center"/>
    </xf>
    <xf numFmtId="41" fontId="9" fillId="0" borderId="0" xfId="1145" applyFont="1" applyAlignment="1">
      <alignment horizontal="center" vertical="center"/>
    </xf>
    <xf numFmtId="41" fontId="79" fillId="0" borderId="3" xfId="1145" applyFont="1" applyFill="1" applyBorder="1" applyAlignment="1">
      <alignment horizontal="center" vertical="center"/>
    </xf>
    <xf numFmtId="0" fontId="9" fillId="0" borderId="21" xfId="2069" applyFont="1" applyFill="1" applyBorder="1" applyAlignment="1">
      <alignment vertical="center"/>
    </xf>
    <xf numFmtId="41" fontId="15" fillId="0" borderId="3" xfId="1145" applyFont="1" applyFill="1" applyBorder="1" applyAlignment="1">
      <alignment horizontal="right" vertical="center"/>
    </xf>
    <xf numFmtId="41" fontId="15" fillId="0" borderId="0" xfId="2069" applyNumberFormat="1" applyFont="1" applyAlignment="1">
      <alignment vertical="center"/>
    </xf>
    <xf numFmtId="0" fontId="15" fillId="0" borderId="0" xfId="2069" applyFont="1" applyFill="1" applyBorder="1" applyAlignment="1">
      <alignment horizontal="center" vertical="center"/>
    </xf>
    <xf numFmtId="41" fontId="15" fillId="0" borderId="0" xfId="1145" applyFont="1" applyFill="1" applyBorder="1" applyAlignment="1">
      <alignment horizontal="right" vertical="center"/>
    </xf>
    <xf numFmtId="41" fontId="141" fillId="0" borderId="0" xfId="1141" applyFont="1" applyBorder="1" applyAlignment="1">
      <alignment horizontal="center" vertical="center" shrinkToFit="1"/>
    </xf>
    <xf numFmtId="0" fontId="76" fillId="0" borderId="0" xfId="1763" applyFont="1"/>
    <xf numFmtId="41" fontId="76" fillId="0" borderId="0" xfId="1141" applyFont="1" applyAlignment="1">
      <alignment horizontal="center" vertical="center" shrinkToFit="1"/>
    </xf>
    <xf numFmtId="0" fontId="143" fillId="0" borderId="0" xfId="1763" applyFont="1" applyAlignment="1">
      <alignment vertical="center"/>
    </xf>
    <xf numFmtId="0" fontId="76" fillId="0" borderId="0" xfId="1763" applyFont="1" applyAlignment="1">
      <alignment horizontal="right" vertical="center"/>
    </xf>
    <xf numFmtId="0" fontId="144" fillId="0" borderId="52" xfId="1763" applyFont="1" applyBorder="1" applyAlignment="1">
      <alignment horizontal="center" vertical="center"/>
    </xf>
    <xf numFmtId="41" fontId="144" fillId="0" borderId="53" xfId="1141" applyFont="1" applyBorder="1" applyAlignment="1">
      <alignment horizontal="center" vertical="center"/>
    </xf>
    <xf numFmtId="41" fontId="144" fillId="0" borderId="54" xfId="1141" applyFont="1" applyBorder="1" applyAlignment="1">
      <alignment horizontal="center" vertical="center"/>
    </xf>
    <xf numFmtId="41" fontId="144" fillId="0" borderId="55" xfId="1141" applyFont="1" applyBorder="1" applyAlignment="1">
      <alignment horizontal="center" vertical="center"/>
    </xf>
    <xf numFmtId="41" fontId="144" fillId="0" borderId="56" xfId="1141" applyFont="1" applyBorder="1" applyAlignment="1">
      <alignment horizontal="center" vertical="center"/>
    </xf>
    <xf numFmtId="0" fontId="144" fillId="0" borderId="0" xfId="1763" applyFont="1" applyAlignment="1">
      <alignment horizontal="center"/>
    </xf>
    <xf numFmtId="0" fontId="143" fillId="0" borderId="48" xfId="1763" applyFont="1" applyFill="1" applyBorder="1" applyAlignment="1">
      <alignment horizontal="center" vertical="center"/>
    </xf>
    <xf numFmtId="0" fontId="143" fillId="0" borderId="57" xfId="1763" applyFont="1" applyFill="1" applyBorder="1" applyAlignment="1">
      <alignment horizontal="left" vertical="center"/>
    </xf>
    <xf numFmtId="41" fontId="143" fillId="0" borderId="57" xfId="1141" applyFont="1" applyFill="1" applyBorder="1" applyAlignment="1">
      <alignment vertical="center"/>
    </xf>
    <xf numFmtId="0" fontId="143" fillId="0" borderId="58" xfId="1763" applyFont="1" applyBorder="1" applyAlignment="1">
      <alignment vertical="center"/>
    </xf>
    <xf numFmtId="0" fontId="143" fillId="0" borderId="57" xfId="1763" applyFont="1" applyFill="1" applyBorder="1" applyAlignment="1">
      <alignment vertical="center"/>
    </xf>
    <xf numFmtId="0" fontId="143" fillId="0" borderId="58" xfId="1763" applyFont="1" applyFill="1" applyBorder="1" applyAlignment="1">
      <alignment vertical="center"/>
    </xf>
    <xf numFmtId="0" fontId="143" fillId="0" borderId="32" xfId="1763" applyFont="1" applyFill="1" applyBorder="1" applyAlignment="1">
      <alignment vertical="center" shrinkToFit="1"/>
    </xf>
    <xf numFmtId="0" fontId="143" fillId="0" borderId="31" xfId="1763" applyFont="1" applyFill="1" applyBorder="1" applyAlignment="1">
      <alignment vertical="center" shrinkToFit="1"/>
    </xf>
    <xf numFmtId="41" fontId="143" fillId="0" borderId="57" xfId="1141" applyFont="1" applyFill="1" applyBorder="1" applyAlignment="1">
      <alignment vertical="center" shrinkToFit="1"/>
    </xf>
    <xf numFmtId="0" fontId="143" fillId="0" borderId="32" xfId="1763" applyFont="1" applyFill="1" applyBorder="1" applyAlignment="1">
      <alignment horizontal="left" vertical="center"/>
    </xf>
    <xf numFmtId="0" fontId="143" fillId="0" borderId="31" xfId="1763" applyFont="1" applyFill="1" applyBorder="1" applyAlignment="1">
      <alignment horizontal="left" vertical="center"/>
    </xf>
    <xf numFmtId="0" fontId="143" fillId="0" borderId="48" xfId="1763" applyFont="1" applyBorder="1" applyAlignment="1">
      <alignment horizontal="center" vertical="center"/>
    </xf>
    <xf numFmtId="0" fontId="143" fillId="0" borderId="32" xfId="1763" applyFont="1" applyBorder="1" applyAlignment="1">
      <alignment horizontal="left" vertical="center"/>
    </xf>
    <xf numFmtId="0" fontId="143" fillId="0" borderId="31" xfId="1763" applyFont="1" applyBorder="1" applyAlignment="1">
      <alignment horizontal="left" vertical="center"/>
    </xf>
    <xf numFmtId="41" fontId="143" fillId="0" borderId="57" xfId="1141" applyFont="1" applyBorder="1" applyAlignment="1">
      <alignment vertical="center"/>
    </xf>
    <xf numFmtId="0" fontId="143" fillId="0" borderId="59" xfId="1763" applyFont="1" applyBorder="1" applyAlignment="1">
      <alignment horizontal="center" vertical="center"/>
    </xf>
    <xf numFmtId="0" fontId="143" fillId="0" borderId="60" xfId="1763" applyFont="1" applyBorder="1" applyAlignment="1">
      <alignment horizontal="left" vertical="center"/>
    </xf>
    <xf numFmtId="0" fontId="143" fillId="0" borderId="61" xfId="1763" applyFont="1" applyBorder="1" applyAlignment="1">
      <alignment horizontal="left" vertical="center"/>
    </xf>
    <xf numFmtId="41" fontId="143" fillId="0" borderId="62" xfId="1141" applyFont="1" applyBorder="1" applyAlignment="1">
      <alignment vertical="center"/>
    </xf>
    <xf numFmtId="0" fontId="143" fillId="0" borderId="63" xfId="1763" applyFont="1" applyBorder="1" applyAlignment="1">
      <alignment vertical="center"/>
    </xf>
    <xf numFmtId="0" fontId="143" fillId="0" borderId="64" xfId="1763" applyFont="1" applyBorder="1" applyAlignment="1">
      <alignment horizontal="center" vertical="center"/>
    </xf>
    <xf numFmtId="0" fontId="143" fillId="0" borderId="65" xfId="1763" applyFont="1" applyBorder="1" applyAlignment="1">
      <alignment horizontal="left" vertical="center"/>
    </xf>
    <xf numFmtId="0" fontId="143" fillId="0" borderId="66" xfId="1763" applyFont="1" applyBorder="1" applyAlignment="1">
      <alignment horizontal="left" vertical="center"/>
    </xf>
    <xf numFmtId="41" fontId="143" fillId="0" borderId="67" xfId="1141" applyFont="1" applyBorder="1" applyAlignment="1">
      <alignment vertical="center"/>
    </xf>
    <xf numFmtId="0" fontId="143" fillId="0" borderId="68" xfId="1763" applyFont="1" applyBorder="1" applyAlignment="1">
      <alignment vertical="center"/>
    </xf>
    <xf numFmtId="0" fontId="145" fillId="0" borderId="31" xfId="1763" applyFont="1" applyBorder="1" applyAlignment="1">
      <alignment horizontal="left" vertical="center"/>
    </xf>
    <xf numFmtId="0" fontId="13" fillId="0" borderId="31" xfId="1763" applyBorder="1" applyAlignment="1">
      <alignment horizontal="left" vertical="center"/>
    </xf>
    <xf numFmtId="0" fontId="146" fillId="0" borderId="69" xfId="1763" applyFont="1" applyBorder="1" applyAlignment="1">
      <alignment horizontal="center" vertical="center"/>
    </xf>
    <xf numFmtId="0" fontId="146" fillId="0" borderId="70" xfId="1763" applyFont="1" applyBorder="1" applyAlignment="1">
      <alignment horizontal="center" vertical="center"/>
    </xf>
    <xf numFmtId="41" fontId="146" fillId="0" borderId="70" xfId="1141" applyFont="1" applyBorder="1" applyAlignment="1">
      <alignment vertical="center" shrinkToFit="1"/>
    </xf>
    <xf numFmtId="41" fontId="143" fillId="0" borderId="0" xfId="1763" applyNumberFormat="1" applyFont="1" applyAlignment="1">
      <alignment vertical="center"/>
    </xf>
    <xf numFmtId="0" fontId="143" fillId="0" borderId="0" xfId="1763" applyFont="1"/>
    <xf numFmtId="0" fontId="143" fillId="0" borderId="0" xfId="1763" applyFont="1" applyAlignment="1">
      <alignment horizontal="center" vertical="center"/>
    </xf>
    <xf numFmtId="41" fontId="143" fillId="0" borderId="0" xfId="1141" applyFont="1"/>
    <xf numFmtId="0" fontId="76" fillId="0" borderId="0" xfId="1763" applyFont="1" applyAlignment="1">
      <alignment horizontal="center" vertical="center"/>
    </xf>
    <xf numFmtId="41" fontId="76" fillId="0" borderId="0" xfId="1141" applyFont="1"/>
    <xf numFmtId="0" fontId="143" fillId="0" borderId="0" xfId="1763" applyFont="1" applyAlignment="1">
      <alignment horizontal="center" vertical="center" shrinkToFit="1"/>
    </xf>
    <xf numFmtId="0" fontId="76" fillId="0" borderId="0" xfId="1763" applyFont="1" applyAlignment="1">
      <alignment vertical="center" shrinkToFit="1"/>
    </xf>
    <xf numFmtId="41" fontId="76" fillId="0" borderId="0" xfId="1141" applyFont="1" applyBorder="1" applyAlignment="1">
      <alignment horizontal="center" vertical="center" shrinkToFit="1"/>
    </xf>
    <xf numFmtId="41" fontId="76" fillId="0" borderId="0" xfId="1141" applyFont="1" applyBorder="1" applyAlignment="1">
      <alignment horizontal="center" vertical="center" shrinkToFit="1"/>
    </xf>
    <xf numFmtId="176" fontId="76" fillId="0" borderId="0" xfId="1141" applyNumberFormat="1" applyFont="1" applyBorder="1" applyAlignment="1">
      <alignment horizontal="right" vertical="center" shrinkToFit="1"/>
    </xf>
    <xf numFmtId="0" fontId="143" fillId="0" borderId="0" xfId="1763" applyFont="1" applyBorder="1" applyAlignment="1">
      <alignment horizontal="center" vertical="center" shrinkToFit="1"/>
    </xf>
    <xf numFmtId="176" fontId="143" fillId="0" borderId="0" xfId="1763" applyNumberFormat="1" applyFont="1" applyBorder="1" applyAlignment="1">
      <alignment horizontal="right" vertical="center" shrinkToFit="1"/>
    </xf>
    <xf numFmtId="0" fontId="143" fillId="0" borderId="28" xfId="1763" applyFont="1" applyBorder="1" applyAlignment="1">
      <alignment horizontal="left" vertical="center" shrinkToFit="1"/>
    </xf>
    <xf numFmtId="0" fontId="143" fillId="0" borderId="28" xfId="1763" applyFont="1" applyBorder="1" applyAlignment="1">
      <alignment horizontal="center" vertical="center" shrinkToFit="1"/>
    </xf>
    <xf numFmtId="0" fontId="76" fillId="0" borderId="28" xfId="1763" applyFont="1" applyBorder="1" applyAlignment="1">
      <alignment vertical="center" shrinkToFit="1"/>
    </xf>
    <xf numFmtId="176" fontId="143" fillId="0" borderId="28" xfId="1763" applyNumberFormat="1" applyFont="1" applyBorder="1" applyAlignment="1">
      <alignment horizontal="right" vertical="center" shrinkToFit="1"/>
    </xf>
    <xf numFmtId="0" fontId="149" fillId="0" borderId="52" xfId="1763" applyFont="1" applyBorder="1" applyAlignment="1">
      <alignment horizontal="center" vertical="center" shrinkToFit="1"/>
    </xf>
    <xf numFmtId="0" fontId="149" fillId="0" borderId="55" xfId="1763" applyFont="1" applyBorder="1" applyAlignment="1">
      <alignment horizontal="center" vertical="center" shrinkToFit="1"/>
    </xf>
    <xf numFmtId="176" fontId="149" fillId="0" borderId="55" xfId="1763" applyNumberFormat="1" applyFont="1" applyBorder="1" applyAlignment="1">
      <alignment horizontal="right" vertical="center" shrinkToFit="1"/>
    </xf>
    <xf numFmtId="41" fontId="149" fillId="0" borderId="53" xfId="1141" applyFont="1" applyBorder="1" applyAlignment="1">
      <alignment horizontal="center" vertical="center" shrinkToFit="1"/>
    </xf>
    <xf numFmtId="41" fontId="149" fillId="0" borderId="56" xfId="1141" applyFont="1" applyBorder="1" applyAlignment="1">
      <alignment horizontal="center" vertical="center" shrinkToFit="1"/>
    </xf>
    <xf numFmtId="0" fontId="149" fillId="0" borderId="0" xfId="1763" applyFont="1" applyAlignment="1">
      <alignment horizontal="center" vertical="center" shrinkToFit="1"/>
    </xf>
    <xf numFmtId="0" fontId="143" fillId="0" borderId="48" xfId="1763" applyFont="1" applyBorder="1" applyAlignment="1">
      <alignment horizontal="center" vertical="center" shrinkToFit="1"/>
    </xf>
    <xf numFmtId="41" fontId="143" fillId="0" borderId="57" xfId="1141" applyFont="1" applyBorder="1" applyAlignment="1">
      <alignment horizontal="center" vertical="center" shrinkToFit="1"/>
    </xf>
    <xf numFmtId="176" fontId="143" fillId="0" borderId="57" xfId="1141" applyNumberFormat="1" applyFont="1" applyBorder="1" applyAlignment="1">
      <alignment horizontal="right" vertical="center" shrinkToFit="1"/>
    </xf>
    <xf numFmtId="41" fontId="143" fillId="0" borderId="68" xfId="1141" applyFont="1" applyBorder="1" applyAlignment="1">
      <alignment horizontal="center" vertical="center" shrinkToFit="1"/>
    </xf>
    <xf numFmtId="41" fontId="143" fillId="0" borderId="48" xfId="1141" applyFont="1" applyBorder="1" applyAlignment="1">
      <alignment horizontal="center" vertical="center" shrinkToFit="1"/>
    </xf>
    <xf numFmtId="0" fontId="143" fillId="0" borderId="0" xfId="1763" applyFont="1" applyAlignment="1">
      <alignment vertical="center" shrinkToFit="1"/>
    </xf>
    <xf numFmtId="0" fontId="143" fillId="0" borderId="48" xfId="1763" applyFont="1" applyFill="1" applyBorder="1" applyAlignment="1">
      <alignment horizontal="center" vertical="center" shrinkToFit="1"/>
    </xf>
    <xf numFmtId="41" fontId="143" fillId="0" borderId="57" xfId="1141" applyFont="1" applyFill="1" applyBorder="1" applyAlignment="1">
      <alignment horizontal="center" vertical="center" shrinkToFit="1"/>
    </xf>
    <xf numFmtId="176" fontId="143" fillId="0" borderId="57" xfId="1141" applyNumberFormat="1" applyFont="1" applyFill="1" applyBorder="1" applyAlignment="1">
      <alignment horizontal="right" vertical="center" shrinkToFit="1"/>
    </xf>
    <xf numFmtId="41" fontId="143" fillId="0" borderId="58" xfId="1141" applyFont="1" applyFill="1" applyBorder="1" applyAlignment="1">
      <alignment horizontal="center" vertical="center" shrinkToFit="1"/>
    </xf>
    <xf numFmtId="0" fontId="143" fillId="55" borderId="48" xfId="1763" applyFont="1" applyFill="1" applyBorder="1" applyAlignment="1">
      <alignment horizontal="center" vertical="center" shrinkToFit="1"/>
    </xf>
    <xf numFmtId="41" fontId="143" fillId="55" borderId="57" xfId="1141" applyFont="1" applyFill="1" applyBorder="1" applyAlignment="1">
      <alignment horizontal="center" vertical="center" shrinkToFit="1"/>
    </xf>
    <xf numFmtId="176" fontId="143" fillId="55" borderId="57" xfId="1141" applyNumberFormat="1" applyFont="1" applyFill="1" applyBorder="1" applyAlignment="1">
      <alignment horizontal="right" vertical="center" shrinkToFit="1"/>
    </xf>
    <xf numFmtId="41" fontId="143" fillId="0" borderId="58" xfId="1141" applyFont="1" applyBorder="1" applyAlignment="1">
      <alignment horizontal="center" vertical="center" shrinkToFit="1"/>
    </xf>
    <xf numFmtId="41" fontId="143" fillId="0" borderId="48" xfId="1141" applyFont="1" applyFill="1" applyBorder="1" applyAlignment="1">
      <alignment horizontal="center" vertical="center" shrinkToFit="1"/>
    </xf>
    <xf numFmtId="0" fontId="143" fillId="0" borderId="58" xfId="1763" applyFont="1" applyFill="1" applyBorder="1" applyAlignment="1">
      <alignment vertical="center" shrinkToFit="1"/>
    </xf>
    <xf numFmtId="41" fontId="143" fillId="55" borderId="48" xfId="1141" applyFont="1" applyFill="1" applyBorder="1" applyAlignment="1">
      <alignment horizontal="center" vertical="center" shrinkToFit="1"/>
    </xf>
    <xf numFmtId="41" fontId="143" fillId="0" borderId="58" xfId="1141" applyFont="1" applyFill="1" applyBorder="1" applyAlignment="1">
      <alignment vertical="center" shrinkToFit="1"/>
    </xf>
    <xf numFmtId="41" fontId="143" fillId="56" borderId="71" xfId="1141" applyFont="1" applyFill="1" applyBorder="1" applyAlignment="1">
      <alignment horizontal="center" vertical="center" shrinkToFit="1"/>
    </xf>
    <xf numFmtId="41" fontId="143" fillId="56" borderId="72" xfId="1141" applyFont="1" applyFill="1" applyBorder="1" applyAlignment="1">
      <alignment horizontal="center" vertical="center" shrinkToFit="1"/>
    </xf>
    <xf numFmtId="176" fontId="143" fillId="56" borderId="72" xfId="1141" applyNumberFormat="1" applyFont="1" applyFill="1" applyBorder="1" applyAlignment="1">
      <alignment horizontal="right" vertical="center" shrinkToFit="1"/>
    </xf>
    <xf numFmtId="0" fontId="143" fillId="0" borderId="18" xfId="1763" applyFont="1" applyBorder="1" applyAlignment="1">
      <alignment vertical="center" shrinkToFit="1"/>
    </xf>
    <xf numFmtId="0" fontId="143" fillId="0" borderId="58" xfId="1763" applyFont="1" applyBorder="1" applyAlignment="1">
      <alignment horizontal="center" vertical="center" shrinkToFit="1"/>
    </xf>
    <xf numFmtId="41" fontId="143" fillId="55" borderId="57" xfId="1141" quotePrefix="1" applyFont="1" applyFill="1" applyBorder="1" applyAlignment="1">
      <alignment horizontal="center" vertical="center" shrinkToFit="1"/>
    </xf>
    <xf numFmtId="41" fontId="143" fillId="56" borderId="71" xfId="1141" applyFont="1" applyFill="1" applyBorder="1" applyAlignment="1">
      <alignment horizontal="center" vertical="center" shrinkToFit="1"/>
    </xf>
    <xf numFmtId="41" fontId="143" fillId="56" borderId="72" xfId="1141" applyFont="1" applyFill="1" applyBorder="1" applyAlignment="1">
      <alignment horizontal="center" vertical="center" shrinkToFit="1"/>
    </xf>
    <xf numFmtId="41" fontId="143" fillId="0" borderId="73" xfId="1141" applyFont="1" applyBorder="1" applyAlignment="1">
      <alignment horizontal="center" vertical="center" shrinkToFit="1"/>
    </xf>
    <xf numFmtId="41" fontId="143" fillId="0" borderId="74" xfId="1141" applyFont="1" applyBorder="1" applyAlignment="1">
      <alignment horizontal="center" vertical="center" shrinkToFit="1"/>
    </xf>
    <xf numFmtId="176" fontId="143" fillId="0" borderId="74" xfId="1141" applyNumberFormat="1" applyFont="1" applyBorder="1" applyAlignment="1">
      <alignment horizontal="right" vertical="center" shrinkToFit="1"/>
    </xf>
    <xf numFmtId="41" fontId="143" fillId="0" borderId="57" xfId="1141" quotePrefix="1" applyFont="1" applyBorder="1" applyAlignment="1">
      <alignment horizontal="center" vertical="center" shrinkToFit="1"/>
    </xf>
    <xf numFmtId="41" fontId="143" fillId="0" borderId="32" xfId="1141" applyFont="1" applyFill="1" applyBorder="1" applyAlignment="1">
      <alignment horizontal="center" vertical="center" shrinkToFit="1"/>
    </xf>
    <xf numFmtId="0" fontId="150" fillId="0" borderId="0" xfId="1763" applyFont="1" applyAlignment="1">
      <alignment horizontal="center" vertical="center" shrinkToFit="1"/>
    </xf>
    <xf numFmtId="0" fontId="143" fillId="0" borderId="58" xfId="1763" applyFont="1" applyBorder="1" applyAlignment="1">
      <alignment vertical="center" shrinkToFit="1"/>
    </xf>
    <xf numFmtId="0" fontId="143" fillId="57" borderId="71" xfId="1763" applyFont="1" applyFill="1" applyBorder="1" applyAlignment="1">
      <alignment horizontal="center" vertical="center" shrinkToFit="1"/>
    </xf>
    <xf numFmtId="0" fontId="143" fillId="57" borderId="72" xfId="1763" applyFont="1" applyFill="1" applyBorder="1" applyAlignment="1">
      <alignment horizontal="center" vertical="center" shrinkToFit="1"/>
    </xf>
    <xf numFmtId="0" fontId="143" fillId="0" borderId="71" xfId="1763" applyFont="1" applyBorder="1" applyAlignment="1">
      <alignment horizontal="center" vertical="center" shrinkToFit="1"/>
    </xf>
    <xf numFmtId="41" fontId="143" fillId="0" borderId="72" xfId="1141" applyFont="1" applyBorder="1" applyAlignment="1">
      <alignment horizontal="center" vertical="center" shrinkToFit="1"/>
    </xf>
    <xf numFmtId="176" fontId="143" fillId="0" borderId="72" xfId="1141" applyNumberFormat="1" applyFont="1" applyBorder="1" applyAlignment="1">
      <alignment horizontal="right" vertical="center" shrinkToFit="1"/>
    </xf>
    <xf numFmtId="0" fontId="143" fillId="57" borderId="75" xfId="1763" applyFont="1" applyFill="1" applyBorder="1" applyAlignment="1">
      <alignment horizontal="center" vertical="center" shrinkToFit="1"/>
    </xf>
    <xf numFmtId="0" fontId="143" fillId="57" borderId="76" xfId="1763" applyFont="1" applyFill="1" applyBorder="1" applyAlignment="1">
      <alignment horizontal="center" vertical="center" shrinkToFit="1"/>
    </xf>
    <xf numFmtId="176" fontId="143" fillId="56" borderId="77" xfId="1141" applyNumberFormat="1" applyFont="1" applyFill="1" applyBorder="1" applyAlignment="1">
      <alignment horizontal="right" vertical="center" shrinkToFit="1"/>
    </xf>
    <xf numFmtId="0" fontId="143" fillId="0" borderId="73" xfId="1763" applyFont="1" applyBorder="1" applyAlignment="1">
      <alignment horizontal="center" vertical="center" shrinkToFit="1"/>
    </xf>
    <xf numFmtId="41" fontId="143" fillId="0" borderId="32" xfId="1141" applyFont="1" applyBorder="1" applyAlignment="1">
      <alignment horizontal="center" vertical="center" shrinkToFit="1"/>
    </xf>
    <xf numFmtId="41" fontId="143" fillId="0" borderId="57" xfId="1141" quotePrefix="1" applyFont="1" applyFill="1" applyBorder="1" applyAlignment="1">
      <alignment horizontal="center" vertical="center" shrinkToFit="1"/>
    </xf>
    <xf numFmtId="41" fontId="143" fillId="0" borderId="57" xfId="1141" applyFont="1" applyBorder="1" applyAlignment="1">
      <alignment horizontal="right" vertical="center" shrinkToFit="1"/>
    </xf>
    <xf numFmtId="41" fontId="143" fillId="0" borderId="59" xfId="1141" applyFont="1" applyBorder="1" applyAlignment="1">
      <alignment horizontal="center" vertical="center" shrinkToFit="1"/>
    </xf>
    <xf numFmtId="41" fontId="143" fillId="0" borderId="62" xfId="1141" applyFont="1" applyBorder="1" applyAlignment="1">
      <alignment horizontal="center" vertical="center" shrinkToFit="1"/>
    </xf>
    <xf numFmtId="176" fontId="143" fillId="0" borderId="62" xfId="1141" applyNumberFormat="1" applyFont="1" applyBorder="1" applyAlignment="1">
      <alignment horizontal="right" vertical="center" shrinkToFit="1"/>
    </xf>
    <xf numFmtId="41" fontId="143" fillId="0" borderId="63" xfId="1141" applyFont="1" applyBorder="1" applyAlignment="1">
      <alignment horizontal="center" vertical="center" shrinkToFit="1"/>
    </xf>
    <xf numFmtId="41" fontId="143" fillId="56" borderId="69" xfId="1141" applyFont="1" applyFill="1" applyBorder="1" applyAlignment="1">
      <alignment horizontal="center" vertical="center" shrinkToFit="1"/>
    </xf>
    <xf numFmtId="41" fontId="143" fillId="56" borderId="70" xfId="1141" applyFont="1" applyFill="1" applyBorder="1" applyAlignment="1">
      <alignment horizontal="center" vertical="center" shrinkToFit="1"/>
    </xf>
    <xf numFmtId="176" fontId="143" fillId="56" borderId="70" xfId="1141" applyNumberFormat="1" applyFont="1" applyFill="1" applyBorder="1" applyAlignment="1">
      <alignment horizontal="right" vertical="center" shrinkToFit="1"/>
    </xf>
    <xf numFmtId="0" fontId="143" fillId="0" borderId="63" xfId="1763" applyFont="1" applyBorder="1" applyAlignment="1">
      <alignment vertical="center" shrinkToFit="1"/>
    </xf>
    <xf numFmtId="0" fontId="143" fillId="0" borderId="28" xfId="1763" applyFont="1" applyBorder="1" applyAlignment="1">
      <alignment vertical="center" shrinkToFit="1"/>
    </xf>
    <xf numFmtId="0" fontId="143" fillId="0" borderId="28" xfId="1763" applyFont="1" applyBorder="1" applyAlignment="1">
      <alignment horizontal="right" vertical="center"/>
    </xf>
    <xf numFmtId="0" fontId="143" fillId="0" borderId="52" xfId="1763" applyFont="1" applyBorder="1" applyAlignment="1">
      <alignment horizontal="center" vertical="center" shrinkToFit="1"/>
    </xf>
    <xf numFmtId="0" fontId="143" fillId="0" borderId="55" xfId="1763" applyFont="1" applyBorder="1" applyAlignment="1">
      <alignment horizontal="center" vertical="center" shrinkToFit="1"/>
    </xf>
    <xf numFmtId="176" fontId="143" fillId="0" borderId="55" xfId="1763" applyNumberFormat="1" applyFont="1" applyBorder="1" applyAlignment="1">
      <alignment horizontal="right" vertical="center" shrinkToFit="1"/>
    </xf>
    <xf numFmtId="41" fontId="143" fillId="0" borderId="53" xfId="1141" applyFont="1" applyBorder="1" applyAlignment="1">
      <alignment horizontal="center" vertical="center" shrinkToFit="1"/>
    </xf>
    <xf numFmtId="41" fontId="143" fillId="0" borderId="56" xfId="1141" applyFont="1" applyBorder="1" applyAlignment="1">
      <alignment horizontal="center" vertical="center" shrinkToFit="1"/>
    </xf>
    <xf numFmtId="41" fontId="143" fillId="55" borderId="57" xfId="1141" applyFont="1" applyFill="1" applyBorder="1" applyAlignment="1">
      <alignment horizontal="right" vertical="center"/>
    </xf>
    <xf numFmtId="176" fontId="143" fillId="55" borderId="57" xfId="1141" applyNumberFormat="1" applyFont="1" applyFill="1" applyBorder="1" applyAlignment="1">
      <alignment horizontal="right" vertical="center"/>
    </xf>
    <xf numFmtId="0" fontId="143" fillId="0" borderId="32" xfId="1763" applyFont="1" applyBorder="1" applyAlignment="1">
      <alignment horizontal="center" vertical="center" shrinkToFit="1"/>
    </xf>
    <xf numFmtId="0" fontId="143" fillId="0" borderId="58" xfId="1763" applyFont="1" applyFill="1" applyBorder="1" applyAlignment="1">
      <alignment horizontal="center" vertical="center" shrinkToFit="1"/>
    </xf>
    <xf numFmtId="41" fontId="143" fillId="57" borderId="71" xfId="1141" applyFont="1" applyFill="1" applyBorder="1" applyAlignment="1">
      <alignment horizontal="center" vertical="center" shrinkToFit="1"/>
    </xf>
    <xf numFmtId="41" fontId="143" fillId="57" borderId="72" xfId="1141" applyFont="1" applyFill="1" applyBorder="1" applyAlignment="1">
      <alignment horizontal="center" vertical="center" shrinkToFit="1"/>
    </xf>
    <xf numFmtId="176" fontId="143" fillId="0" borderId="57" xfId="1141" applyNumberFormat="1" applyFont="1" applyBorder="1" applyAlignment="1">
      <alignment horizontal="right" vertical="center"/>
    </xf>
    <xf numFmtId="41" fontId="143" fillId="0" borderId="57" xfId="1141" applyFont="1" applyBorder="1" applyAlignment="1">
      <alignment horizontal="center" vertical="center"/>
    </xf>
    <xf numFmtId="0" fontId="143" fillId="0" borderId="59" xfId="1763" applyFont="1" applyBorder="1" applyAlignment="1">
      <alignment horizontal="center" vertical="center" shrinkToFit="1"/>
    </xf>
    <xf numFmtId="41" fontId="143" fillId="0" borderId="62" xfId="1141" quotePrefix="1" applyFont="1" applyBorder="1" applyAlignment="1">
      <alignment horizontal="center" vertical="center" shrinkToFit="1"/>
    </xf>
    <xf numFmtId="0" fontId="143" fillId="55" borderId="59" xfId="1763" applyFont="1" applyFill="1" applyBorder="1" applyAlignment="1">
      <alignment horizontal="center" vertical="center" shrinkToFit="1"/>
    </xf>
    <xf numFmtId="0" fontId="143" fillId="55" borderId="62" xfId="1763" applyFont="1" applyFill="1" applyBorder="1" applyAlignment="1">
      <alignment horizontal="center" vertical="center" shrinkToFit="1"/>
    </xf>
    <xf numFmtId="176" fontId="143" fillId="55" borderId="62" xfId="1141" applyNumberFormat="1" applyFont="1" applyFill="1" applyBorder="1" applyAlignment="1">
      <alignment horizontal="right" vertical="center" shrinkToFit="1"/>
    </xf>
    <xf numFmtId="41" fontId="143" fillId="0" borderId="48" xfId="1763" applyNumberFormat="1" applyFont="1" applyBorder="1" applyAlignment="1">
      <alignment horizontal="center" vertical="center" shrinkToFit="1"/>
    </xf>
    <xf numFmtId="176" fontId="143" fillId="0" borderId="57" xfId="1763" applyNumberFormat="1" applyFont="1" applyBorder="1" applyAlignment="1">
      <alignment horizontal="right" vertical="center"/>
    </xf>
    <xf numFmtId="0" fontId="143" fillId="0" borderId="58" xfId="1763" applyFont="1" applyBorder="1" applyAlignment="1">
      <alignment horizontal="center" vertical="center"/>
    </xf>
    <xf numFmtId="41" fontId="143" fillId="0" borderId="57" xfId="1763" applyNumberFormat="1" applyFont="1" applyBorder="1" applyAlignment="1">
      <alignment vertical="center"/>
    </xf>
    <xf numFmtId="41" fontId="143" fillId="0" borderId="59" xfId="1141" applyFont="1" applyFill="1" applyBorder="1" applyAlignment="1">
      <alignment horizontal="center" vertical="center" shrinkToFit="1"/>
    </xf>
    <xf numFmtId="41" fontId="143" fillId="0" borderId="62" xfId="1141" applyFont="1" applyFill="1" applyBorder="1" applyAlignment="1">
      <alignment horizontal="center" vertical="center" shrinkToFit="1"/>
    </xf>
    <xf numFmtId="176" fontId="143" fillId="0" borderId="62" xfId="1141" applyNumberFormat="1" applyFont="1" applyFill="1" applyBorder="1" applyAlignment="1">
      <alignment horizontal="right" vertical="center" shrinkToFit="1"/>
    </xf>
    <xf numFmtId="0" fontId="143" fillId="0" borderId="63" xfId="1763" applyFont="1" applyBorder="1" applyAlignment="1">
      <alignment horizontal="center" vertical="center" shrinkToFit="1"/>
    </xf>
    <xf numFmtId="41" fontId="143" fillId="0" borderId="64" xfId="1141" applyFont="1" applyFill="1" applyBorder="1" applyAlignment="1">
      <alignment horizontal="center" vertical="center" shrinkToFit="1"/>
    </xf>
    <xf numFmtId="41" fontId="143" fillId="0" borderId="67" xfId="1141" applyFont="1" applyFill="1" applyBorder="1" applyAlignment="1">
      <alignment horizontal="center" vertical="center" shrinkToFit="1"/>
    </xf>
    <xf numFmtId="176" fontId="143" fillId="0" borderId="67" xfId="1141" applyNumberFormat="1" applyFont="1" applyFill="1" applyBorder="1" applyAlignment="1">
      <alignment horizontal="right" vertical="center" shrinkToFit="1"/>
    </xf>
    <xf numFmtId="0" fontId="143" fillId="0" borderId="68" xfId="1763" applyFont="1" applyBorder="1" applyAlignment="1">
      <alignment horizontal="center" vertical="center" shrinkToFit="1"/>
    </xf>
    <xf numFmtId="0" fontId="143" fillId="0" borderId="57" xfId="1763" applyFont="1" applyBorder="1" applyAlignment="1">
      <alignment horizontal="center" vertical="center"/>
    </xf>
    <xf numFmtId="41" fontId="143" fillId="57" borderId="78" xfId="1141" applyFont="1" applyFill="1" applyBorder="1" applyAlignment="1">
      <alignment horizontal="center" vertical="center" shrinkToFit="1"/>
    </xf>
    <xf numFmtId="41" fontId="143" fillId="57" borderId="79" xfId="1141" applyFont="1" applyFill="1" applyBorder="1" applyAlignment="1">
      <alignment horizontal="center" vertical="center" shrinkToFit="1"/>
    </xf>
    <xf numFmtId="0" fontId="143" fillId="55" borderId="57" xfId="1763" applyFont="1" applyFill="1" applyBorder="1" applyAlignment="1">
      <alignment horizontal="center" vertical="center"/>
    </xf>
    <xf numFmtId="41" fontId="143" fillId="0" borderId="59" xfId="1141" applyFont="1" applyFill="1" applyBorder="1" applyAlignment="1">
      <alignment horizontal="center" vertical="center" wrapText="1" shrinkToFit="1"/>
    </xf>
    <xf numFmtId="0" fontId="143" fillId="0" borderId="62" xfId="1763" applyFont="1" applyBorder="1" applyAlignment="1">
      <alignment horizontal="center" vertical="center"/>
    </xf>
    <xf numFmtId="176" fontId="143" fillId="0" borderId="62" xfId="1141" applyNumberFormat="1" applyFont="1" applyBorder="1" applyAlignment="1">
      <alignment horizontal="right" vertical="center"/>
    </xf>
    <xf numFmtId="0" fontId="143" fillId="0" borderId="21" xfId="1763" applyFont="1" applyBorder="1" applyAlignment="1">
      <alignment horizontal="center" vertical="center" shrinkToFit="1"/>
    </xf>
    <xf numFmtId="0" fontId="143" fillId="0" borderId="57" xfId="1763" applyFont="1" applyBorder="1" applyAlignment="1">
      <alignment horizontal="center" vertical="center" shrinkToFit="1"/>
    </xf>
    <xf numFmtId="176" fontId="143" fillId="0" borderId="57" xfId="1763" applyNumberFormat="1" applyFont="1" applyBorder="1" applyAlignment="1">
      <alignment horizontal="right" vertical="center" shrinkToFit="1"/>
    </xf>
    <xf numFmtId="0" fontId="143" fillId="0" borderId="74" xfId="1763" applyFont="1" applyBorder="1" applyAlignment="1">
      <alignment horizontal="center" vertical="center" shrinkToFit="1"/>
    </xf>
    <xf numFmtId="176" fontId="143" fillId="0" borderId="74" xfId="1763" applyNumberFormat="1" applyFont="1" applyBorder="1" applyAlignment="1">
      <alignment horizontal="right" vertical="center" shrinkToFit="1"/>
    </xf>
    <xf numFmtId="0" fontId="143" fillId="0" borderId="48" xfId="1763" applyFont="1" applyBorder="1" applyAlignment="1">
      <alignment horizontal="center" vertical="center" wrapText="1" shrinkToFit="1"/>
    </xf>
    <xf numFmtId="0" fontId="143" fillId="0" borderId="80" xfId="1763" applyFont="1" applyBorder="1" applyAlignment="1">
      <alignment horizontal="center" vertical="center" shrinkToFit="1"/>
    </xf>
    <xf numFmtId="0" fontId="143" fillId="0" borderId="77" xfId="1763" applyFont="1" applyBorder="1" applyAlignment="1">
      <alignment horizontal="center" vertical="center"/>
    </xf>
    <xf numFmtId="176" fontId="143" fillId="0" borderId="77" xfId="1763" applyNumberFormat="1" applyFont="1" applyBorder="1" applyAlignment="1">
      <alignment horizontal="right" vertical="center"/>
    </xf>
    <xf numFmtId="0" fontId="143" fillId="0" borderId="21" xfId="1763" applyFont="1" applyBorder="1" applyAlignment="1">
      <alignment horizontal="center" vertical="center"/>
    </xf>
    <xf numFmtId="0" fontId="143" fillId="0" borderId="33" xfId="1763" applyFont="1" applyBorder="1" applyAlignment="1">
      <alignment horizontal="center" vertical="center" shrinkToFit="1"/>
    </xf>
    <xf numFmtId="0" fontId="143" fillId="0" borderId="62" xfId="1763" applyFont="1" applyBorder="1" applyAlignment="1">
      <alignment horizontal="center" vertical="center" shrinkToFit="1"/>
    </xf>
    <xf numFmtId="176" fontId="143" fillId="0" borderId="62" xfId="1763" applyNumberFormat="1" applyFont="1" applyBorder="1" applyAlignment="1">
      <alignment horizontal="right" vertical="center" shrinkToFit="1"/>
    </xf>
    <xf numFmtId="0" fontId="76" fillId="0" borderId="0" xfId="1763" applyFont="1" applyAlignment="1">
      <alignment vertical="center"/>
    </xf>
    <xf numFmtId="176" fontId="143" fillId="0" borderId="55" xfId="1763" applyNumberFormat="1" applyFont="1" applyBorder="1" applyAlignment="1">
      <alignment horizontal="center" vertical="center" shrinkToFit="1"/>
    </xf>
    <xf numFmtId="0" fontId="143" fillId="0" borderId="0" xfId="1763" applyFont="1" applyBorder="1" applyAlignment="1">
      <alignment vertical="center" shrinkToFit="1"/>
    </xf>
    <xf numFmtId="0" fontId="143" fillId="0" borderId="0" xfId="1763" applyFont="1" applyBorder="1" applyAlignment="1">
      <alignment horizontal="right" vertical="center"/>
    </xf>
    <xf numFmtId="0" fontId="143" fillId="0" borderId="48" xfId="9440" applyFont="1" applyFill="1" applyBorder="1" applyAlignment="1">
      <alignment vertical="center" shrinkToFit="1"/>
    </xf>
    <xf numFmtId="0" fontId="143" fillId="0" borderId="48" xfId="1763" applyFont="1" applyBorder="1" applyAlignment="1">
      <alignment vertical="center" shrinkToFit="1"/>
    </xf>
    <xf numFmtId="0" fontId="143" fillId="0" borderId="18" xfId="1763" applyFont="1" applyBorder="1" applyAlignment="1">
      <alignment horizontal="center" vertical="center" shrinkToFit="1"/>
    </xf>
    <xf numFmtId="41" fontId="143" fillId="56" borderId="73" xfId="1141" applyFont="1" applyFill="1" applyBorder="1" applyAlignment="1">
      <alignment horizontal="center" vertical="center" shrinkToFit="1"/>
    </xf>
    <xf numFmtId="41" fontId="143" fillId="56" borderId="74" xfId="1141" applyFont="1" applyFill="1" applyBorder="1" applyAlignment="1">
      <alignment horizontal="center" vertical="center" shrinkToFit="1"/>
    </xf>
    <xf numFmtId="176" fontId="143" fillId="57" borderId="74" xfId="1141" applyNumberFormat="1" applyFont="1" applyFill="1" applyBorder="1" applyAlignment="1">
      <alignment horizontal="right" vertical="center" shrinkToFit="1"/>
    </xf>
    <xf numFmtId="0" fontId="143" fillId="0" borderId="59" xfId="9440" applyFont="1" applyFill="1" applyBorder="1" applyAlignment="1">
      <alignment vertical="center" shrinkToFit="1"/>
    </xf>
    <xf numFmtId="41" fontId="151" fillId="58" borderId="81" xfId="1141" applyFont="1" applyFill="1" applyBorder="1" applyAlignment="1">
      <alignment horizontal="center" vertical="center" shrinkToFit="1"/>
    </xf>
    <xf numFmtId="41" fontId="151" fillId="58" borderId="82" xfId="1141" applyFont="1" applyFill="1" applyBorder="1" applyAlignment="1">
      <alignment horizontal="center" vertical="center" shrinkToFit="1"/>
    </xf>
    <xf numFmtId="176" fontId="143" fillId="58" borderId="82" xfId="1763" applyNumberFormat="1" applyFont="1" applyFill="1" applyBorder="1" applyAlignment="1">
      <alignment horizontal="right" vertical="center" shrinkToFit="1"/>
    </xf>
    <xf numFmtId="0" fontId="143" fillId="0" borderId="50" xfId="1763" applyFont="1" applyBorder="1" applyAlignment="1">
      <alignment horizontal="center" vertical="center" shrinkToFit="1"/>
    </xf>
    <xf numFmtId="176" fontId="143" fillId="0" borderId="0" xfId="1763" applyNumberFormat="1" applyFont="1" applyAlignment="1">
      <alignment horizontal="right" vertical="center"/>
    </xf>
    <xf numFmtId="0" fontId="76" fillId="0" borderId="0" xfId="1763" applyFont="1" applyBorder="1" applyAlignment="1">
      <alignment vertical="center"/>
    </xf>
    <xf numFmtId="0" fontId="143" fillId="0" borderId="0" xfId="1763" applyFont="1" applyBorder="1" applyAlignment="1">
      <alignment horizontal="center" vertical="center"/>
    </xf>
    <xf numFmtId="176" fontId="143" fillId="0" borderId="0" xfId="1763" applyNumberFormat="1" applyFont="1" applyBorder="1" applyAlignment="1">
      <alignment horizontal="right" vertical="center"/>
    </xf>
    <xf numFmtId="225" fontId="76" fillId="0" borderId="0" xfId="1763" applyNumberFormat="1" applyFont="1" applyBorder="1" applyAlignment="1">
      <alignment horizontal="center" vertical="center"/>
    </xf>
    <xf numFmtId="176" fontId="76" fillId="0" borderId="0" xfId="1763" applyNumberFormat="1" applyFont="1" applyAlignment="1">
      <alignment horizontal="right" vertical="center"/>
    </xf>
    <xf numFmtId="0" fontId="143" fillId="0" borderId="57" xfId="1763" applyFont="1" applyFill="1" applyBorder="1" applyAlignment="1">
      <alignment horizontal="left" vertical="center" shrinkToFit="1"/>
    </xf>
    <xf numFmtId="41" fontId="143" fillId="0" borderId="57" xfId="1141" applyFont="1" applyFill="1" applyBorder="1" applyAlignment="1">
      <alignment horizontal="center" vertical="center"/>
    </xf>
    <xf numFmtId="0" fontId="76" fillId="0" borderId="58" xfId="1763" applyFont="1" applyBorder="1" applyAlignment="1">
      <alignment horizontal="center" vertical="center"/>
    </xf>
    <xf numFmtId="0" fontId="143" fillId="0" borderId="32" xfId="1763" applyFont="1" applyFill="1" applyBorder="1" applyAlignment="1">
      <alignment horizontal="left" vertical="center" shrinkToFit="1"/>
    </xf>
    <xf numFmtId="0" fontId="143" fillId="0" borderId="31" xfId="1763" applyFont="1" applyFill="1" applyBorder="1" applyAlignment="1">
      <alignment horizontal="left" vertical="center" shrinkToFit="1"/>
    </xf>
    <xf numFmtId="0" fontId="143" fillId="0" borderId="21" xfId="1763" applyFont="1" applyFill="1" applyBorder="1" applyAlignment="1">
      <alignment horizontal="center" vertical="center"/>
    </xf>
    <xf numFmtId="0" fontId="143" fillId="0" borderId="80" xfId="1763" applyFont="1" applyFill="1" applyBorder="1" applyAlignment="1">
      <alignment horizontal="center" vertical="center"/>
    </xf>
    <xf numFmtId="0" fontId="143" fillId="0" borderId="83" xfId="1763" applyFont="1" applyFill="1" applyBorder="1" applyAlignment="1">
      <alignment horizontal="left" vertical="center"/>
    </xf>
    <xf numFmtId="0" fontId="13" fillId="0" borderId="76" xfId="1763" applyBorder="1" applyAlignment="1">
      <alignment horizontal="left" vertical="center"/>
    </xf>
    <xf numFmtId="0" fontId="146" fillId="0" borderId="84" xfId="1763" applyFont="1" applyBorder="1" applyAlignment="1">
      <alignment horizontal="center" vertical="center"/>
    </xf>
    <xf numFmtId="0" fontId="146" fillId="0" borderId="85" xfId="1763" applyFont="1" applyBorder="1" applyAlignment="1">
      <alignment horizontal="center" vertical="center"/>
    </xf>
    <xf numFmtId="41" fontId="146" fillId="0" borderId="70" xfId="1141" applyFont="1" applyBorder="1" applyAlignment="1">
      <alignment vertical="center"/>
    </xf>
    <xf numFmtId="0" fontId="76" fillId="0" borderId="0" xfId="1763" applyFont="1" applyAlignment="1">
      <alignment shrinkToFit="1"/>
    </xf>
    <xf numFmtId="41" fontId="76" fillId="0" borderId="0" xfId="1141" applyFont="1" applyAlignment="1">
      <alignment horizontal="center" vertical="center" shrinkToFit="1"/>
    </xf>
    <xf numFmtId="0" fontId="144" fillId="0" borderId="86" xfId="1763" applyFont="1" applyBorder="1" applyAlignment="1">
      <alignment horizontal="center" vertical="center" shrinkToFit="1"/>
    </xf>
    <xf numFmtId="0" fontId="144" fillId="0" borderId="87" xfId="1763" applyFont="1" applyBorder="1" applyAlignment="1">
      <alignment horizontal="center" vertical="center" shrinkToFit="1"/>
    </xf>
    <xf numFmtId="41" fontId="144" fillId="0" borderId="87" xfId="1141" applyFont="1" applyBorder="1" applyAlignment="1">
      <alignment horizontal="center" vertical="center" shrinkToFit="1"/>
    </xf>
    <xf numFmtId="41" fontId="144" fillId="0" borderId="88" xfId="1141" applyFont="1" applyBorder="1" applyAlignment="1">
      <alignment horizontal="center" vertical="center" shrinkToFit="1"/>
    </xf>
    <xf numFmtId="0" fontId="144" fillId="0" borderId="69" xfId="1763" applyFont="1" applyBorder="1" applyAlignment="1">
      <alignment horizontal="center" vertical="center" shrinkToFit="1"/>
    </xf>
    <xf numFmtId="0" fontId="144" fillId="0" borderId="70" xfId="1763" applyFont="1" applyBorder="1" applyAlignment="1">
      <alignment horizontal="center" vertical="center" shrinkToFit="1"/>
    </xf>
    <xf numFmtId="41" fontId="144" fillId="0" borderId="70" xfId="1141" applyFont="1" applyBorder="1" applyAlignment="1">
      <alignment horizontal="center" vertical="center" shrinkToFit="1"/>
    </xf>
    <xf numFmtId="41" fontId="144" fillId="0" borderId="89" xfId="1141" applyFont="1" applyBorder="1" applyAlignment="1">
      <alignment horizontal="center" vertical="center" shrinkToFit="1"/>
    </xf>
    <xf numFmtId="226" fontId="143" fillId="0" borderId="64" xfId="1763" applyNumberFormat="1" applyFont="1" applyBorder="1" applyAlignment="1">
      <alignment horizontal="center" vertical="center"/>
    </xf>
    <xf numFmtId="226" fontId="143" fillId="0" borderId="67" xfId="1763" applyNumberFormat="1" applyFont="1" applyBorder="1" applyAlignment="1">
      <alignment vertical="center"/>
    </xf>
    <xf numFmtId="0" fontId="151" fillId="0" borderId="0" xfId="1763" applyFont="1" applyAlignment="1">
      <alignment horizontal="center" vertical="center" shrinkToFit="1"/>
    </xf>
    <xf numFmtId="226" fontId="143" fillId="0" borderId="48" xfId="1763" applyNumberFormat="1" applyFont="1" applyBorder="1" applyAlignment="1">
      <alignment horizontal="center" vertical="center"/>
    </xf>
    <xf numFmtId="226" fontId="143" fillId="0" borderId="57" xfId="1763" applyNumberFormat="1" applyFont="1" applyBorder="1" applyAlignment="1">
      <alignment vertical="center"/>
    </xf>
    <xf numFmtId="41" fontId="143" fillId="0" borderId="0" xfId="1141" applyFont="1" applyAlignment="1">
      <alignment horizontal="center" vertical="center" shrinkToFit="1"/>
    </xf>
    <xf numFmtId="226" fontId="143" fillId="0" borderId="59" xfId="1763" applyNumberFormat="1" applyFont="1" applyBorder="1" applyAlignment="1">
      <alignment horizontal="center" vertical="center"/>
    </xf>
    <xf numFmtId="226" fontId="143" fillId="0" borderId="62" xfId="1763" applyNumberFormat="1" applyFont="1" applyBorder="1" applyAlignment="1">
      <alignment vertical="center"/>
    </xf>
    <xf numFmtId="0" fontId="151" fillId="0" borderId="58" xfId="1763" applyFont="1" applyBorder="1" applyAlignment="1">
      <alignment horizontal="center" vertical="center" shrinkToFit="1"/>
    </xf>
    <xf numFmtId="0" fontId="143" fillId="0" borderId="50" xfId="1763" applyFont="1" applyBorder="1" applyAlignment="1">
      <alignment vertical="center" shrinkToFit="1"/>
    </xf>
    <xf numFmtId="0" fontId="143" fillId="0" borderId="18" xfId="1763" applyFont="1" applyBorder="1" applyAlignment="1">
      <alignment vertical="center"/>
    </xf>
    <xf numFmtId="0" fontId="143" fillId="0" borderId="63" xfId="1763" applyFont="1" applyBorder="1" applyAlignment="1">
      <alignment horizontal="center" vertical="center"/>
    </xf>
    <xf numFmtId="0" fontId="143" fillId="0" borderId="68" xfId="1763" applyFont="1" applyBorder="1" applyAlignment="1">
      <alignment horizontal="center" vertical="center"/>
    </xf>
    <xf numFmtId="0" fontId="143" fillId="0" borderId="57" xfId="1763" applyFont="1" applyBorder="1" applyAlignment="1">
      <alignment vertical="center"/>
    </xf>
    <xf numFmtId="0" fontId="151" fillId="0" borderId="69" xfId="1763" applyFont="1" applyBorder="1" applyAlignment="1">
      <alignment horizontal="center" vertical="center"/>
    </xf>
    <xf numFmtId="0" fontId="151" fillId="0" borderId="70" xfId="1763" applyFont="1" applyBorder="1" applyAlignment="1">
      <alignment horizontal="center" vertical="center"/>
    </xf>
    <xf numFmtId="41" fontId="151" fillId="0" borderId="70" xfId="1141" applyFont="1" applyBorder="1" applyAlignment="1">
      <alignment horizontal="center" vertical="center"/>
    </xf>
    <xf numFmtId="226" fontId="151" fillId="0" borderId="62" xfId="1763" applyNumberFormat="1" applyFont="1" applyBorder="1" applyAlignment="1">
      <alignment horizontal="center" vertical="center"/>
    </xf>
  </cellXfs>
  <cellStyles count="9448">
    <cellStyle name="_x000a_386grabber=M" xfId="1"/>
    <cellStyle name="??&amp;O?&amp;H?_x0008__x000f__x0007_?_x0007__x0001__x0001_" xfId="2"/>
    <cellStyle name="??&amp;O?&amp;H?_x0008_??_x0007__x0001__x0001_" xfId="3"/>
    <cellStyle name="_lead-sheet(2004)" xfId="6"/>
    <cellStyle name="_lead-sheet(2q)" xfId="7"/>
    <cellStyle name="_valuation_model1" xfId="8"/>
    <cellStyle name="_이연법인세" xfId="4"/>
    <cellStyle name="_진행기준실행예산서-2004(3분기)" xfId="5"/>
    <cellStyle name="¤@?e_laroux" xfId="9"/>
    <cellStyle name="¤d¤A|i[0]_laroux" xfId="10"/>
    <cellStyle name="¤d¤A|i_laroux" xfId="11"/>
    <cellStyle name="0" xfId="12"/>
    <cellStyle name="0,0_x000d__x000a_NA_x000d__x000a_" xfId="13"/>
    <cellStyle name="20% - 강조색1 10" xfId="14"/>
    <cellStyle name="20% - 강조색1 11" xfId="15"/>
    <cellStyle name="20% - 강조색1 12" xfId="16"/>
    <cellStyle name="20% - 강조색1 13" xfId="17"/>
    <cellStyle name="20% - 강조색1 14" xfId="18"/>
    <cellStyle name="20% - 강조색1 15" xfId="19"/>
    <cellStyle name="20% - 강조색1 16" xfId="20"/>
    <cellStyle name="20% - 강조색1 17" xfId="21"/>
    <cellStyle name="20% - 강조색1 18" xfId="22"/>
    <cellStyle name="20% - 강조색1 19" xfId="23"/>
    <cellStyle name="20% - 강조색1 2" xfId="24"/>
    <cellStyle name="20% - 강조색1 2 10" xfId="2156"/>
    <cellStyle name="20% - 강조색1 2 11" xfId="2157"/>
    <cellStyle name="20% - 강조색1 2 12" xfId="2158"/>
    <cellStyle name="20% - 강조색1 2 13" xfId="2159"/>
    <cellStyle name="20% - 강조색1 2 14" xfId="2160"/>
    <cellStyle name="20% - 강조색1 2 15" xfId="2161"/>
    <cellStyle name="20% - 강조색1 2 2" xfId="25"/>
    <cellStyle name="20% - 강조색1 2 3" xfId="26"/>
    <cellStyle name="20% - 강조색1 2 4" xfId="2162"/>
    <cellStyle name="20% - 강조색1 2 5" xfId="2163"/>
    <cellStyle name="20% - 강조색1 2 6" xfId="2164"/>
    <cellStyle name="20% - 강조색1 2 7" xfId="2165"/>
    <cellStyle name="20% - 강조색1 2 8" xfId="2166"/>
    <cellStyle name="20% - 강조색1 2 9" xfId="2167"/>
    <cellStyle name="20% - 강조색1 20" xfId="27"/>
    <cellStyle name="20% - 강조색1 21" xfId="28"/>
    <cellStyle name="20% - 강조색1 22" xfId="29"/>
    <cellStyle name="20% - 강조색1 23" xfId="30"/>
    <cellStyle name="20% - 강조색1 23 10" xfId="2168"/>
    <cellStyle name="20% - 강조색1 23 11" xfId="2169"/>
    <cellStyle name="20% - 강조색1 23 12" xfId="2170"/>
    <cellStyle name="20% - 강조색1 23 13" xfId="2171"/>
    <cellStyle name="20% - 강조색1 23 14" xfId="2172"/>
    <cellStyle name="20% - 강조색1 23 2" xfId="31"/>
    <cellStyle name="20% - 강조색1 23 3" xfId="2173"/>
    <cellStyle name="20% - 강조색1 23 4" xfId="2174"/>
    <cellStyle name="20% - 강조색1 23 5" xfId="2175"/>
    <cellStyle name="20% - 강조색1 23 6" xfId="2176"/>
    <cellStyle name="20% - 강조색1 23 7" xfId="2177"/>
    <cellStyle name="20% - 강조색1 23 8" xfId="2178"/>
    <cellStyle name="20% - 강조색1 23 9" xfId="2179"/>
    <cellStyle name="20% - 강조색1 24" xfId="32"/>
    <cellStyle name="20% - 강조색1 24 10" xfId="2180"/>
    <cellStyle name="20% - 강조색1 24 11" xfId="2181"/>
    <cellStyle name="20% - 강조색1 24 12" xfId="2182"/>
    <cellStyle name="20% - 강조색1 24 13" xfId="2183"/>
    <cellStyle name="20% - 강조색1 24 14" xfId="2184"/>
    <cellStyle name="20% - 강조색1 24 2" xfId="33"/>
    <cellStyle name="20% - 강조색1 24 3" xfId="2185"/>
    <cellStyle name="20% - 강조색1 24 4" xfId="2186"/>
    <cellStyle name="20% - 강조색1 24 5" xfId="2187"/>
    <cellStyle name="20% - 강조색1 24 6" xfId="2188"/>
    <cellStyle name="20% - 강조색1 24 7" xfId="2189"/>
    <cellStyle name="20% - 강조색1 24 8" xfId="2190"/>
    <cellStyle name="20% - 강조색1 24 9" xfId="2191"/>
    <cellStyle name="20% - 강조색1 25" xfId="34"/>
    <cellStyle name="20% - 강조색1 25 10" xfId="2192"/>
    <cellStyle name="20% - 강조색1 25 11" xfId="2193"/>
    <cellStyle name="20% - 강조색1 25 12" xfId="2194"/>
    <cellStyle name="20% - 강조색1 25 13" xfId="2195"/>
    <cellStyle name="20% - 강조색1 25 14" xfId="2196"/>
    <cellStyle name="20% - 강조색1 25 2" xfId="35"/>
    <cellStyle name="20% - 강조색1 25 3" xfId="2197"/>
    <cellStyle name="20% - 강조색1 25 4" xfId="2198"/>
    <cellStyle name="20% - 강조색1 25 5" xfId="2199"/>
    <cellStyle name="20% - 강조색1 25 6" xfId="2200"/>
    <cellStyle name="20% - 강조색1 25 7" xfId="2201"/>
    <cellStyle name="20% - 강조색1 25 8" xfId="2202"/>
    <cellStyle name="20% - 강조색1 25 9" xfId="2203"/>
    <cellStyle name="20% - 강조색1 26" xfId="36"/>
    <cellStyle name="20% - 강조색1 26 10" xfId="2204"/>
    <cellStyle name="20% - 강조색1 26 11" xfId="2205"/>
    <cellStyle name="20% - 강조색1 26 12" xfId="2206"/>
    <cellStyle name="20% - 강조색1 26 13" xfId="2207"/>
    <cellStyle name="20% - 강조색1 26 14" xfId="2208"/>
    <cellStyle name="20% - 강조색1 26 2" xfId="37"/>
    <cellStyle name="20% - 강조색1 26 3" xfId="2209"/>
    <cellStyle name="20% - 강조색1 26 4" xfId="2210"/>
    <cellStyle name="20% - 강조색1 26 5" xfId="2211"/>
    <cellStyle name="20% - 강조색1 26 6" xfId="2212"/>
    <cellStyle name="20% - 강조색1 26 7" xfId="2213"/>
    <cellStyle name="20% - 강조색1 26 8" xfId="2214"/>
    <cellStyle name="20% - 강조색1 26 9" xfId="2215"/>
    <cellStyle name="20% - 강조색1 3" xfId="38"/>
    <cellStyle name="20% - 강조색1 3 10" xfId="2216"/>
    <cellStyle name="20% - 강조색1 3 11" xfId="2217"/>
    <cellStyle name="20% - 강조색1 3 12" xfId="2218"/>
    <cellStyle name="20% - 강조색1 3 13" xfId="2219"/>
    <cellStyle name="20% - 강조색1 3 14" xfId="2220"/>
    <cellStyle name="20% - 강조색1 3 15" xfId="2221"/>
    <cellStyle name="20% - 강조색1 3 16" xfId="2222"/>
    <cellStyle name="20% - 강조색1 3 2" xfId="39"/>
    <cellStyle name="20% - 강조색1 3 3" xfId="40"/>
    <cellStyle name="20% - 강조색1 3 3 10" xfId="2223"/>
    <cellStyle name="20% - 강조색1 3 3 11" xfId="2224"/>
    <cellStyle name="20% - 강조색1 3 3 2" xfId="41"/>
    <cellStyle name="20% - 강조색1 3 3 3" xfId="2225"/>
    <cellStyle name="20% - 강조색1 3 3 4" xfId="2226"/>
    <cellStyle name="20% - 강조색1 3 3 5" xfId="2227"/>
    <cellStyle name="20% - 강조색1 3 3 6" xfId="2228"/>
    <cellStyle name="20% - 강조색1 3 3 7" xfId="2229"/>
    <cellStyle name="20% - 강조색1 3 3 8" xfId="2230"/>
    <cellStyle name="20% - 강조색1 3 3 9" xfId="2231"/>
    <cellStyle name="20% - 강조색1 3 4" xfId="42"/>
    <cellStyle name="20% - 강조색1 3 5" xfId="2232"/>
    <cellStyle name="20% - 강조색1 3 6" xfId="2233"/>
    <cellStyle name="20% - 강조색1 3 7" xfId="2234"/>
    <cellStyle name="20% - 강조색1 3 8" xfId="2235"/>
    <cellStyle name="20% - 강조색1 3 9" xfId="2236"/>
    <cellStyle name="20% - 강조색1 4" xfId="43"/>
    <cellStyle name="20% - 강조색1 4 2" xfId="44"/>
    <cellStyle name="20% - 강조색1 4 3" xfId="45"/>
    <cellStyle name="20% - 강조색1 4 4" xfId="46"/>
    <cellStyle name="20% - 강조색1 4 5" xfId="47"/>
    <cellStyle name="20% - 강조색1 5" xfId="48"/>
    <cellStyle name="20% - 강조색1 6" xfId="49"/>
    <cellStyle name="20% - 강조색1 7" xfId="50"/>
    <cellStyle name="20% - 강조색1 8" xfId="51"/>
    <cellStyle name="20% - 강조색1 9" xfId="52"/>
    <cellStyle name="20% - 강조색2 10" xfId="53"/>
    <cellStyle name="20% - 강조색2 11" xfId="54"/>
    <cellStyle name="20% - 강조색2 12" xfId="55"/>
    <cellStyle name="20% - 강조색2 13" xfId="56"/>
    <cellStyle name="20% - 강조색2 14" xfId="57"/>
    <cellStyle name="20% - 강조색2 15" xfId="58"/>
    <cellStyle name="20% - 강조색2 16" xfId="59"/>
    <cellStyle name="20% - 강조색2 17" xfId="60"/>
    <cellStyle name="20% - 강조색2 18" xfId="61"/>
    <cellStyle name="20% - 강조색2 19" xfId="62"/>
    <cellStyle name="20% - 강조색2 2" xfId="63"/>
    <cellStyle name="20% - 강조색2 2 10" xfId="2237"/>
    <cellStyle name="20% - 강조색2 2 11" xfId="2238"/>
    <cellStyle name="20% - 강조색2 2 12" xfId="2239"/>
    <cellStyle name="20% - 강조색2 2 13" xfId="2240"/>
    <cellStyle name="20% - 강조색2 2 14" xfId="2241"/>
    <cellStyle name="20% - 강조색2 2 15" xfId="2242"/>
    <cellStyle name="20% - 강조색2 2 2" xfId="64"/>
    <cellStyle name="20% - 강조색2 2 3" xfId="65"/>
    <cellStyle name="20% - 강조색2 2 4" xfId="2243"/>
    <cellStyle name="20% - 강조색2 2 5" xfId="2244"/>
    <cellStyle name="20% - 강조색2 2 6" xfId="2245"/>
    <cellStyle name="20% - 강조색2 2 7" xfId="2246"/>
    <cellStyle name="20% - 강조색2 2 8" xfId="2247"/>
    <cellStyle name="20% - 강조색2 2 9" xfId="2248"/>
    <cellStyle name="20% - 강조색2 20" xfId="66"/>
    <cellStyle name="20% - 강조색2 21" xfId="67"/>
    <cellStyle name="20% - 강조색2 22" xfId="68"/>
    <cellStyle name="20% - 강조색2 23" xfId="69"/>
    <cellStyle name="20% - 강조색2 23 10" xfId="2249"/>
    <cellStyle name="20% - 강조색2 23 11" xfId="2250"/>
    <cellStyle name="20% - 강조색2 23 12" xfId="2251"/>
    <cellStyle name="20% - 강조색2 23 13" xfId="2252"/>
    <cellStyle name="20% - 강조색2 23 14" xfId="2253"/>
    <cellStyle name="20% - 강조색2 23 2" xfId="70"/>
    <cellStyle name="20% - 강조색2 23 3" xfId="2254"/>
    <cellStyle name="20% - 강조색2 23 4" xfId="2255"/>
    <cellStyle name="20% - 강조색2 23 5" xfId="2256"/>
    <cellStyle name="20% - 강조색2 23 6" xfId="2257"/>
    <cellStyle name="20% - 강조색2 23 7" xfId="2258"/>
    <cellStyle name="20% - 강조색2 23 8" xfId="2259"/>
    <cellStyle name="20% - 강조색2 23 9" xfId="2260"/>
    <cellStyle name="20% - 강조색2 24" xfId="71"/>
    <cellStyle name="20% - 강조색2 24 10" xfId="2261"/>
    <cellStyle name="20% - 강조색2 24 11" xfId="2262"/>
    <cellStyle name="20% - 강조색2 24 12" xfId="2263"/>
    <cellStyle name="20% - 강조색2 24 13" xfId="2264"/>
    <cellStyle name="20% - 강조색2 24 14" xfId="2265"/>
    <cellStyle name="20% - 강조색2 24 2" xfId="72"/>
    <cellStyle name="20% - 강조색2 24 3" xfId="2266"/>
    <cellStyle name="20% - 강조색2 24 4" xfId="2267"/>
    <cellStyle name="20% - 강조색2 24 5" xfId="2268"/>
    <cellStyle name="20% - 강조색2 24 6" xfId="2269"/>
    <cellStyle name="20% - 강조색2 24 7" xfId="2270"/>
    <cellStyle name="20% - 강조색2 24 8" xfId="2271"/>
    <cellStyle name="20% - 강조색2 24 9" xfId="2272"/>
    <cellStyle name="20% - 강조색2 25" xfId="73"/>
    <cellStyle name="20% - 강조색2 25 10" xfId="2273"/>
    <cellStyle name="20% - 강조색2 25 11" xfId="2274"/>
    <cellStyle name="20% - 강조색2 25 12" xfId="2275"/>
    <cellStyle name="20% - 강조색2 25 13" xfId="2276"/>
    <cellStyle name="20% - 강조색2 25 14" xfId="2277"/>
    <cellStyle name="20% - 강조색2 25 2" xfId="74"/>
    <cellStyle name="20% - 강조색2 25 3" xfId="2278"/>
    <cellStyle name="20% - 강조색2 25 4" xfId="2279"/>
    <cellStyle name="20% - 강조색2 25 5" xfId="2280"/>
    <cellStyle name="20% - 강조색2 25 6" xfId="2281"/>
    <cellStyle name="20% - 강조색2 25 7" xfId="2282"/>
    <cellStyle name="20% - 강조색2 25 8" xfId="2283"/>
    <cellStyle name="20% - 강조색2 25 9" xfId="2284"/>
    <cellStyle name="20% - 강조색2 26" xfId="75"/>
    <cellStyle name="20% - 강조색2 26 10" xfId="2285"/>
    <cellStyle name="20% - 강조색2 26 11" xfId="2286"/>
    <cellStyle name="20% - 강조색2 26 12" xfId="2287"/>
    <cellStyle name="20% - 강조색2 26 13" xfId="2288"/>
    <cellStyle name="20% - 강조색2 26 14" xfId="2289"/>
    <cellStyle name="20% - 강조색2 26 2" xfId="76"/>
    <cellStyle name="20% - 강조색2 26 3" xfId="2290"/>
    <cellStyle name="20% - 강조색2 26 4" xfId="2291"/>
    <cellStyle name="20% - 강조색2 26 5" xfId="2292"/>
    <cellStyle name="20% - 강조색2 26 6" xfId="2293"/>
    <cellStyle name="20% - 강조색2 26 7" xfId="2294"/>
    <cellStyle name="20% - 강조색2 26 8" xfId="2295"/>
    <cellStyle name="20% - 강조색2 26 9" xfId="2296"/>
    <cellStyle name="20% - 강조색2 3" xfId="77"/>
    <cellStyle name="20% - 강조색2 4" xfId="78"/>
    <cellStyle name="20% - 강조색2 4 2" xfId="79"/>
    <cellStyle name="20% - 강조색2 4 3" xfId="80"/>
    <cellStyle name="20% - 강조색2 4 4" xfId="81"/>
    <cellStyle name="20% - 강조색2 4 5" xfId="82"/>
    <cellStyle name="20% - 강조색2 5" xfId="83"/>
    <cellStyle name="20% - 강조색2 6" xfId="84"/>
    <cellStyle name="20% - 강조색2 7" xfId="85"/>
    <cellStyle name="20% - 강조색2 8" xfId="86"/>
    <cellStyle name="20% - 강조색2 9" xfId="87"/>
    <cellStyle name="20% - 강조색3 10" xfId="88"/>
    <cellStyle name="20% - 강조색3 11" xfId="89"/>
    <cellStyle name="20% - 강조색3 12" xfId="90"/>
    <cellStyle name="20% - 강조색3 13" xfId="91"/>
    <cellStyle name="20% - 강조색3 14" xfId="92"/>
    <cellStyle name="20% - 강조색3 15" xfId="93"/>
    <cellStyle name="20% - 강조색3 16" xfId="94"/>
    <cellStyle name="20% - 강조색3 17" xfId="95"/>
    <cellStyle name="20% - 강조색3 18" xfId="96"/>
    <cellStyle name="20% - 강조색3 19" xfId="97"/>
    <cellStyle name="20% - 강조색3 2" xfId="98"/>
    <cellStyle name="20% - 강조색3 2 10" xfId="2297"/>
    <cellStyle name="20% - 강조색3 2 11" xfId="2298"/>
    <cellStyle name="20% - 강조색3 2 12" xfId="2299"/>
    <cellStyle name="20% - 강조색3 2 13" xfId="2300"/>
    <cellStyle name="20% - 강조색3 2 14" xfId="2301"/>
    <cellStyle name="20% - 강조색3 2 15" xfId="2302"/>
    <cellStyle name="20% - 강조색3 2 2" xfId="99"/>
    <cellStyle name="20% - 강조색3 2 3" xfId="100"/>
    <cellStyle name="20% - 강조색3 2 4" xfId="2303"/>
    <cellStyle name="20% - 강조색3 2 5" xfId="2304"/>
    <cellStyle name="20% - 강조색3 2 6" xfId="2305"/>
    <cellStyle name="20% - 강조색3 2 7" xfId="2306"/>
    <cellStyle name="20% - 강조색3 2 8" xfId="2307"/>
    <cellStyle name="20% - 강조색3 2 9" xfId="2308"/>
    <cellStyle name="20% - 강조색3 20" xfId="101"/>
    <cellStyle name="20% - 강조색3 21" xfId="102"/>
    <cellStyle name="20% - 강조색3 22" xfId="103"/>
    <cellStyle name="20% - 강조색3 23" xfId="104"/>
    <cellStyle name="20% - 강조색3 23 10" xfId="2309"/>
    <cellStyle name="20% - 강조색3 23 11" xfId="2310"/>
    <cellStyle name="20% - 강조색3 23 12" xfId="2311"/>
    <cellStyle name="20% - 강조색3 23 13" xfId="2312"/>
    <cellStyle name="20% - 강조색3 23 14" xfId="2313"/>
    <cellStyle name="20% - 강조색3 23 2" xfId="105"/>
    <cellStyle name="20% - 강조색3 23 3" xfId="2314"/>
    <cellStyle name="20% - 강조색3 23 4" xfId="2315"/>
    <cellStyle name="20% - 강조색3 23 5" xfId="2316"/>
    <cellStyle name="20% - 강조색3 23 6" xfId="2317"/>
    <cellStyle name="20% - 강조색3 23 7" xfId="2318"/>
    <cellStyle name="20% - 강조색3 23 8" xfId="2319"/>
    <cellStyle name="20% - 강조색3 23 9" xfId="2320"/>
    <cellStyle name="20% - 강조색3 24" xfId="106"/>
    <cellStyle name="20% - 강조색3 24 10" xfId="2321"/>
    <cellStyle name="20% - 강조색3 24 11" xfId="2322"/>
    <cellStyle name="20% - 강조색3 24 12" xfId="2323"/>
    <cellStyle name="20% - 강조색3 24 13" xfId="2324"/>
    <cellStyle name="20% - 강조색3 24 14" xfId="2325"/>
    <cellStyle name="20% - 강조색3 24 2" xfId="107"/>
    <cellStyle name="20% - 강조색3 24 3" xfId="2326"/>
    <cellStyle name="20% - 강조색3 24 4" xfId="2327"/>
    <cellStyle name="20% - 강조색3 24 5" xfId="2328"/>
    <cellStyle name="20% - 강조색3 24 6" xfId="2329"/>
    <cellStyle name="20% - 강조색3 24 7" xfId="2330"/>
    <cellStyle name="20% - 강조색3 24 8" xfId="2331"/>
    <cellStyle name="20% - 강조색3 24 9" xfId="2332"/>
    <cellStyle name="20% - 강조색3 25" xfId="108"/>
    <cellStyle name="20% - 강조색3 25 10" xfId="2333"/>
    <cellStyle name="20% - 강조색3 25 11" xfId="2334"/>
    <cellStyle name="20% - 강조색3 25 12" xfId="2335"/>
    <cellStyle name="20% - 강조색3 25 13" xfId="2336"/>
    <cellStyle name="20% - 강조색3 25 14" xfId="2337"/>
    <cellStyle name="20% - 강조색3 25 2" xfId="109"/>
    <cellStyle name="20% - 강조색3 25 3" xfId="2338"/>
    <cellStyle name="20% - 강조색3 25 4" xfId="2339"/>
    <cellStyle name="20% - 강조색3 25 5" xfId="2340"/>
    <cellStyle name="20% - 강조색3 25 6" xfId="2341"/>
    <cellStyle name="20% - 강조색3 25 7" xfId="2342"/>
    <cellStyle name="20% - 강조색3 25 8" xfId="2343"/>
    <cellStyle name="20% - 강조색3 25 9" xfId="2344"/>
    <cellStyle name="20% - 강조색3 26" xfId="110"/>
    <cellStyle name="20% - 강조색3 26 10" xfId="2345"/>
    <cellStyle name="20% - 강조색3 26 11" xfId="2346"/>
    <cellStyle name="20% - 강조색3 26 12" xfId="2347"/>
    <cellStyle name="20% - 강조색3 26 13" xfId="2348"/>
    <cellStyle name="20% - 강조색3 26 14" xfId="2349"/>
    <cellStyle name="20% - 강조색3 26 2" xfId="111"/>
    <cellStyle name="20% - 강조색3 26 3" xfId="2350"/>
    <cellStyle name="20% - 강조색3 26 4" xfId="2351"/>
    <cellStyle name="20% - 강조색3 26 5" xfId="2352"/>
    <cellStyle name="20% - 강조색3 26 6" xfId="2353"/>
    <cellStyle name="20% - 강조색3 26 7" xfId="2354"/>
    <cellStyle name="20% - 강조색3 26 8" xfId="2355"/>
    <cellStyle name="20% - 강조색3 26 9" xfId="2356"/>
    <cellStyle name="20% - 강조색3 3" xfId="112"/>
    <cellStyle name="20% - 강조색3 4" xfId="113"/>
    <cellStyle name="20% - 강조색3 4 2" xfId="114"/>
    <cellStyle name="20% - 강조색3 4 3" xfId="115"/>
    <cellStyle name="20% - 강조색3 4 4" xfId="116"/>
    <cellStyle name="20% - 강조색3 4 5" xfId="117"/>
    <cellStyle name="20% - 강조색3 5" xfId="118"/>
    <cellStyle name="20% - 강조색3 6" xfId="119"/>
    <cellStyle name="20% - 강조색3 7" xfId="120"/>
    <cellStyle name="20% - 강조색3 8" xfId="121"/>
    <cellStyle name="20% - 강조색3 9" xfId="122"/>
    <cellStyle name="20% - 강조색4 10" xfId="123"/>
    <cellStyle name="20% - 강조색4 11" xfId="124"/>
    <cellStyle name="20% - 강조색4 12" xfId="125"/>
    <cellStyle name="20% - 강조색4 13" xfId="126"/>
    <cellStyle name="20% - 강조색4 14" xfId="127"/>
    <cellStyle name="20% - 강조색4 15" xfId="128"/>
    <cellStyle name="20% - 강조색4 16" xfId="129"/>
    <cellStyle name="20% - 강조색4 17" xfId="130"/>
    <cellStyle name="20% - 강조색4 18" xfId="131"/>
    <cellStyle name="20% - 강조색4 19" xfId="132"/>
    <cellStyle name="20% - 강조색4 2" xfId="133"/>
    <cellStyle name="20% - 강조색4 2 10" xfId="2357"/>
    <cellStyle name="20% - 강조색4 2 11" xfId="2358"/>
    <cellStyle name="20% - 강조색4 2 12" xfId="2359"/>
    <cellStyle name="20% - 강조색4 2 13" xfId="2360"/>
    <cellStyle name="20% - 강조색4 2 14" xfId="2361"/>
    <cellStyle name="20% - 강조색4 2 15" xfId="2362"/>
    <cellStyle name="20% - 강조색4 2 2" xfId="134"/>
    <cellStyle name="20% - 강조색4 2 3" xfId="135"/>
    <cellStyle name="20% - 강조색4 2 4" xfId="2363"/>
    <cellStyle name="20% - 강조색4 2 5" xfId="2364"/>
    <cellStyle name="20% - 강조색4 2 6" xfId="2365"/>
    <cellStyle name="20% - 강조색4 2 7" xfId="2366"/>
    <cellStyle name="20% - 강조색4 2 8" xfId="2367"/>
    <cellStyle name="20% - 강조색4 2 9" xfId="2368"/>
    <cellStyle name="20% - 강조색4 20" xfId="136"/>
    <cellStyle name="20% - 강조색4 21" xfId="137"/>
    <cellStyle name="20% - 강조색4 22" xfId="138"/>
    <cellStyle name="20% - 강조색4 23" xfId="139"/>
    <cellStyle name="20% - 강조색4 23 10" xfId="2369"/>
    <cellStyle name="20% - 강조색4 23 11" xfId="2370"/>
    <cellStyle name="20% - 강조색4 23 12" xfId="2371"/>
    <cellStyle name="20% - 강조색4 23 13" xfId="2372"/>
    <cellStyle name="20% - 강조색4 23 14" xfId="2373"/>
    <cellStyle name="20% - 강조색4 23 2" xfId="140"/>
    <cellStyle name="20% - 강조색4 23 3" xfId="2374"/>
    <cellStyle name="20% - 강조색4 23 4" xfId="2375"/>
    <cellStyle name="20% - 강조색4 23 5" xfId="2376"/>
    <cellStyle name="20% - 강조색4 23 6" xfId="2377"/>
    <cellStyle name="20% - 강조색4 23 7" xfId="2378"/>
    <cellStyle name="20% - 강조색4 23 8" xfId="2379"/>
    <cellStyle name="20% - 강조색4 23 9" xfId="2380"/>
    <cellStyle name="20% - 강조색4 24" xfId="141"/>
    <cellStyle name="20% - 강조색4 24 10" xfId="2381"/>
    <cellStyle name="20% - 강조색4 24 11" xfId="2382"/>
    <cellStyle name="20% - 강조색4 24 12" xfId="2383"/>
    <cellStyle name="20% - 강조색4 24 13" xfId="2384"/>
    <cellStyle name="20% - 강조색4 24 14" xfId="2385"/>
    <cellStyle name="20% - 강조색4 24 2" xfId="142"/>
    <cellStyle name="20% - 강조색4 24 3" xfId="2386"/>
    <cellStyle name="20% - 강조색4 24 4" xfId="2387"/>
    <cellStyle name="20% - 강조색4 24 5" xfId="2388"/>
    <cellStyle name="20% - 강조색4 24 6" xfId="2389"/>
    <cellStyle name="20% - 강조색4 24 7" xfId="2390"/>
    <cellStyle name="20% - 강조색4 24 8" xfId="2391"/>
    <cellStyle name="20% - 강조색4 24 9" xfId="2392"/>
    <cellStyle name="20% - 강조색4 25" xfId="143"/>
    <cellStyle name="20% - 강조색4 25 10" xfId="2393"/>
    <cellStyle name="20% - 강조색4 25 11" xfId="2394"/>
    <cellStyle name="20% - 강조색4 25 12" xfId="2395"/>
    <cellStyle name="20% - 강조색4 25 13" xfId="2396"/>
    <cellStyle name="20% - 강조색4 25 14" xfId="2397"/>
    <cellStyle name="20% - 강조색4 25 2" xfId="144"/>
    <cellStyle name="20% - 강조색4 25 3" xfId="2398"/>
    <cellStyle name="20% - 강조색4 25 4" xfId="2399"/>
    <cellStyle name="20% - 강조색4 25 5" xfId="2400"/>
    <cellStyle name="20% - 강조색4 25 6" xfId="2401"/>
    <cellStyle name="20% - 강조색4 25 7" xfId="2402"/>
    <cellStyle name="20% - 강조색4 25 8" xfId="2403"/>
    <cellStyle name="20% - 강조색4 25 9" xfId="2404"/>
    <cellStyle name="20% - 강조색4 26" xfId="145"/>
    <cellStyle name="20% - 강조색4 26 10" xfId="2405"/>
    <cellStyle name="20% - 강조색4 26 11" xfId="2406"/>
    <cellStyle name="20% - 강조색4 26 12" xfId="2407"/>
    <cellStyle name="20% - 강조색4 26 13" xfId="2408"/>
    <cellStyle name="20% - 강조색4 26 14" xfId="2409"/>
    <cellStyle name="20% - 강조색4 26 2" xfId="146"/>
    <cellStyle name="20% - 강조색4 26 3" xfId="2410"/>
    <cellStyle name="20% - 강조색4 26 4" xfId="2411"/>
    <cellStyle name="20% - 강조색4 26 5" xfId="2412"/>
    <cellStyle name="20% - 강조색4 26 6" xfId="2413"/>
    <cellStyle name="20% - 강조색4 26 7" xfId="2414"/>
    <cellStyle name="20% - 강조색4 26 8" xfId="2415"/>
    <cellStyle name="20% - 강조색4 26 9" xfId="2416"/>
    <cellStyle name="20% - 강조색4 3" xfId="147"/>
    <cellStyle name="20% - 강조색4 4" xfId="148"/>
    <cellStyle name="20% - 강조색4 4 2" xfId="149"/>
    <cellStyle name="20% - 강조색4 4 3" xfId="150"/>
    <cellStyle name="20% - 강조색4 4 4" xfId="151"/>
    <cellStyle name="20% - 강조색4 4 5" xfId="152"/>
    <cellStyle name="20% - 강조색4 5" xfId="153"/>
    <cellStyle name="20% - 강조색4 6" xfId="154"/>
    <cellStyle name="20% - 강조색4 7" xfId="155"/>
    <cellStyle name="20% - 강조색4 8" xfId="156"/>
    <cellStyle name="20% - 강조색4 9" xfId="157"/>
    <cellStyle name="20% - 강조색5 10" xfId="158"/>
    <cellStyle name="20% - 강조색5 11" xfId="159"/>
    <cellStyle name="20% - 강조색5 12" xfId="160"/>
    <cellStyle name="20% - 강조색5 13" xfId="161"/>
    <cellStyle name="20% - 강조색5 14" xfId="162"/>
    <cellStyle name="20% - 강조색5 15" xfId="163"/>
    <cellStyle name="20% - 강조색5 16" xfId="164"/>
    <cellStyle name="20% - 강조색5 17" xfId="165"/>
    <cellStyle name="20% - 강조색5 18" xfId="166"/>
    <cellStyle name="20% - 강조색5 19" xfId="167"/>
    <cellStyle name="20% - 강조색5 2" xfId="168"/>
    <cellStyle name="20% - 강조색5 2 10" xfId="2417"/>
    <cellStyle name="20% - 강조색5 2 11" xfId="2418"/>
    <cellStyle name="20% - 강조색5 2 12" xfId="2419"/>
    <cellStyle name="20% - 강조색5 2 13" xfId="2420"/>
    <cellStyle name="20% - 강조색5 2 14" xfId="2421"/>
    <cellStyle name="20% - 강조색5 2 15" xfId="2422"/>
    <cellStyle name="20% - 강조색5 2 2" xfId="169"/>
    <cellStyle name="20% - 강조색5 2 3" xfId="170"/>
    <cellStyle name="20% - 강조색5 2 4" xfId="2423"/>
    <cellStyle name="20% - 강조색5 2 5" xfId="2424"/>
    <cellStyle name="20% - 강조색5 2 6" xfId="2425"/>
    <cellStyle name="20% - 강조색5 2 7" xfId="2426"/>
    <cellStyle name="20% - 강조색5 2 8" xfId="2427"/>
    <cellStyle name="20% - 강조색5 2 9" xfId="2428"/>
    <cellStyle name="20% - 강조색5 20" xfId="171"/>
    <cellStyle name="20% - 강조색5 21" xfId="172"/>
    <cellStyle name="20% - 강조색5 22" xfId="173"/>
    <cellStyle name="20% - 강조색5 23" xfId="174"/>
    <cellStyle name="20% - 강조색5 23 10" xfId="2429"/>
    <cellStyle name="20% - 강조색5 23 11" xfId="2430"/>
    <cellStyle name="20% - 강조색5 23 12" xfId="2431"/>
    <cellStyle name="20% - 강조색5 23 13" xfId="2432"/>
    <cellStyle name="20% - 강조색5 23 14" xfId="2433"/>
    <cellStyle name="20% - 강조색5 23 2" xfId="175"/>
    <cellStyle name="20% - 강조색5 23 3" xfId="2434"/>
    <cellStyle name="20% - 강조색5 23 4" xfId="2435"/>
    <cellStyle name="20% - 강조색5 23 5" xfId="2436"/>
    <cellStyle name="20% - 강조색5 23 6" xfId="2437"/>
    <cellStyle name="20% - 강조색5 23 7" xfId="2438"/>
    <cellStyle name="20% - 강조색5 23 8" xfId="2439"/>
    <cellStyle name="20% - 강조색5 23 9" xfId="2440"/>
    <cellStyle name="20% - 강조색5 24" xfId="176"/>
    <cellStyle name="20% - 강조색5 24 10" xfId="2441"/>
    <cellStyle name="20% - 강조색5 24 11" xfId="2442"/>
    <cellStyle name="20% - 강조색5 24 12" xfId="2443"/>
    <cellStyle name="20% - 강조색5 24 13" xfId="2444"/>
    <cellStyle name="20% - 강조색5 24 14" xfId="2445"/>
    <cellStyle name="20% - 강조색5 24 2" xfId="177"/>
    <cellStyle name="20% - 강조색5 24 3" xfId="2446"/>
    <cellStyle name="20% - 강조색5 24 4" xfId="2447"/>
    <cellStyle name="20% - 강조색5 24 5" xfId="2448"/>
    <cellStyle name="20% - 강조색5 24 6" xfId="2449"/>
    <cellStyle name="20% - 강조색5 24 7" xfId="2450"/>
    <cellStyle name="20% - 강조색5 24 8" xfId="2451"/>
    <cellStyle name="20% - 강조색5 24 9" xfId="2452"/>
    <cellStyle name="20% - 강조색5 25" xfId="178"/>
    <cellStyle name="20% - 강조색5 25 10" xfId="2453"/>
    <cellStyle name="20% - 강조색5 25 11" xfId="2454"/>
    <cellStyle name="20% - 강조색5 25 12" xfId="2455"/>
    <cellStyle name="20% - 강조색5 25 13" xfId="2456"/>
    <cellStyle name="20% - 강조색5 25 14" xfId="2457"/>
    <cellStyle name="20% - 강조색5 25 2" xfId="179"/>
    <cellStyle name="20% - 강조색5 25 3" xfId="2458"/>
    <cellStyle name="20% - 강조색5 25 4" xfId="2459"/>
    <cellStyle name="20% - 강조색5 25 5" xfId="2460"/>
    <cellStyle name="20% - 강조색5 25 6" xfId="2461"/>
    <cellStyle name="20% - 강조색5 25 7" xfId="2462"/>
    <cellStyle name="20% - 강조색5 25 8" xfId="2463"/>
    <cellStyle name="20% - 강조색5 25 9" xfId="2464"/>
    <cellStyle name="20% - 강조색5 26" xfId="180"/>
    <cellStyle name="20% - 강조색5 26 10" xfId="2465"/>
    <cellStyle name="20% - 강조색5 26 11" xfId="2466"/>
    <cellStyle name="20% - 강조색5 26 12" xfId="2467"/>
    <cellStyle name="20% - 강조색5 26 13" xfId="2468"/>
    <cellStyle name="20% - 강조색5 26 14" xfId="2469"/>
    <cellStyle name="20% - 강조색5 26 2" xfId="181"/>
    <cellStyle name="20% - 강조색5 26 3" xfId="2470"/>
    <cellStyle name="20% - 강조색5 26 4" xfId="2471"/>
    <cellStyle name="20% - 강조색5 26 5" xfId="2472"/>
    <cellStyle name="20% - 강조색5 26 6" xfId="2473"/>
    <cellStyle name="20% - 강조색5 26 7" xfId="2474"/>
    <cellStyle name="20% - 강조색5 26 8" xfId="2475"/>
    <cellStyle name="20% - 강조색5 26 9" xfId="2476"/>
    <cellStyle name="20% - 강조색5 3" xfId="182"/>
    <cellStyle name="20% - 강조색5 4" xfId="183"/>
    <cellStyle name="20% - 강조색5 4 2" xfId="184"/>
    <cellStyle name="20% - 강조색5 4 3" xfId="185"/>
    <cellStyle name="20% - 강조색5 4 4" xfId="186"/>
    <cellStyle name="20% - 강조색5 4 5" xfId="187"/>
    <cellStyle name="20% - 강조색5 5" xfId="188"/>
    <cellStyle name="20% - 강조색5 6" xfId="189"/>
    <cellStyle name="20% - 강조색5 7" xfId="190"/>
    <cellStyle name="20% - 강조색5 8" xfId="191"/>
    <cellStyle name="20% - 강조색5 9" xfId="192"/>
    <cellStyle name="20% - 강조색6 10" xfId="193"/>
    <cellStyle name="20% - 강조색6 11" xfId="194"/>
    <cellStyle name="20% - 강조색6 12" xfId="195"/>
    <cellStyle name="20% - 강조색6 13" xfId="196"/>
    <cellStyle name="20% - 강조색6 14" xfId="197"/>
    <cellStyle name="20% - 강조색6 15" xfId="198"/>
    <cellStyle name="20% - 강조색6 16" xfId="199"/>
    <cellStyle name="20% - 강조색6 17" xfId="200"/>
    <cellStyle name="20% - 강조색6 18" xfId="201"/>
    <cellStyle name="20% - 강조색6 19" xfId="202"/>
    <cellStyle name="20% - 강조색6 2" xfId="203"/>
    <cellStyle name="20% - 강조색6 2 10" xfId="2477"/>
    <cellStyle name="20% - 강조색6 2 11" xfId="2478"/>
    <cellStyle name="20% - 강조색6 2 12" xfId="2479"/>
    <cellStyle name="20% - 강조색6 2 13" xfId="2480"/>
    <cellStyle name="20% - 강조색6 2 14" xfId="2481"/>
    <cellStyle name="20% - 강조색6 2 15" xfId="2482"/>
    <cellStyle name="20% - 강조색6 2 2" xfId="204"/>
    <cellStyle name="20% - 강조색6 2 3" xfId="205"/>
    <cellStyle name="20% - 강조색6 2 4" xfId="2483"/>
    <cellStyle name="20% - 강조색6 2 5" xfId="2484"/>
    <cellStyle name="20% - 강조색6 2 6" xfId="2485"/>
    <cellStyle name="20% - 강조색6 2 7" xfId="2486"/>
    <cellStyle name="20% - 강조색6 2 8" xfId="2487"/>
    <cellStyle name="20% - 강조색6 2 9" xfId="2488"/>
    <cellStyle name="20% - 강조색6 20" xfId="206"/>
    <cellStyle name="20% - 강조색6 21" xfId="207"/>
    <cellStyle name="20% - 강조색6 22" xfId="208"/>
    <cellStyle name="20% - 강조색6 23" xfId="209"/>
    <cellStyle name="20% - 강조색6 23 10" xfId="2489"/>
    <cellStyle name="20% - 강조색6 23 11" xfId="2490"/>
    <cellStyle name="20% - 강조색6 23 12" xfId="2491"/>
    <cellStyle name="20% - 강조색6 23 13" xfId="2492"/>
    <cellStyle name="20% - 강조색6 23 14" xfId="2493"/>
    <cellStyle name="20% - 강조색6 23 2" xfId="210"/>
    <cellStyle name="20% - 강조색6 23 3" xfId="2494"/>
    <cellStyle name="20% - 강조색6 23 4" xfId="2495"/>
    <cellStyle name="20% - 강조색6 23 5" xfId="2496"/>
    <cellStyle name="20% - 강조색6 23 6" xfId="2497"/>
    <cellStyle name="20% - 강조색6 23 7" xfId="2498"/>
    <cellStyle name="20% - 강조색6 23 8" xfId="2499"/>
    <cellStyle name="20% - 강조색6 23 9" xfId="2500"/>
    <cellStyle name="20% - 강조색6 24" xfId="211"/>
    <cellStyle name="20% - 강조색6 24 10" xfId="2501"/>
    <cellStyle name="20% - 강조색6 24 11" xfId="2502"/>
    <cellStyle name="20% - 강조색6 24 12" xfId="2503"/>
    <cellStyle name="20% - 강조색6 24 13" xfId="2504"/>
    <cellStyle name="20% - 강조색6 24 14" xfId="2505"/>
    <cellStyle name="20% - 강조색6 24 2" xfId="212"/>
    <cellStyle name="20% - 강조색6 24 3" xfId="2506"/>
    <cellStyle name="20% - 강조색6 24 4" xfId="2507"/>
    <cellStyle name="20% - 강조색6 24 5" xfId="2508"/>
    <cellStyle name="20% - 강조색6 24 6" xfId="2509"/>
    <cellStyle name="20% - 강조색6 24 7" xfId="2510"/>
    <cellStyle name="20% - 강조색6 24 8" xfId="2511"/>
    <cellStyle name="20% - 강조색6 24 9" xfId="2512"/>
    <cellStyle name="20% - 강조색6 25" xfId="213"/>
    <cellStyle name="20% - 강조색6 25 10" xfId="2513"/>
    <cellStyle name="20% - 강조색6 25 11" xfId="2514"/>
    <cellStyle name="20% - 강조색6 25 12" xfId="2515"/>
    <cellStyle name="20% - 강조색6 25 13" xfId="2516"/>
    <cellStyle name="20% - 강조색6 25 14" xfId="2517"/>
    <cellStyle name="20% - 강조색6 25 2" xfId="214"/>
    <cellStyle name="20% - 강조색6 25 3" xfId="2518"/>
    <cellStyle name="20% - 강조색6 25 4" xfId="2519"/>
    <cellStyle name="20% - 강조색6 25 5" xfId="2520"/>
    <cellStyle name="20% - 강조색6 25 6" xfId="2521"/>
    <cellStyle name="20% - 강조색6 25 7" xfId="2522"/>
    <cellStyle name="20% - 강조색6 25 8" xfId="2523"/>
    <cellStyle name="20% - 강조색6 25 9" xfId="2524"/>
    <cellStyle name="20% - 강조색6 26" xfId="215"/>
    <cellStyle name="20% - 강조색6 26 10" xfId="2525"/>
    <cellStyle name="20% - 강조색6 26 11" xfId="2526"/>
    <cellStyle name="20% - 강조색6 26 12" xfId="2527"/>
    <cellStyle name="20% - 강조색6 26 13" xfId="2528"/>
    <cellStyle name="20% - 강조색6 26 14" xfId="2529"/>
    <cellStyle name="20% - 강조색6 26 2" xfId="216"/>
    <cellStyle name="20% - 강조색6 26 3" xfId="2530"/>
    <cellStyle name="20% - 강조색6 26 4" xfId="2531"/>
    <cellStyle name="20% - 강조색6 26 5" xfId="2532"/>
    <cellStyle name="20% - 강조색6 26 6" xfId="2533"/>
    <cellStyle name="20% - 강조색6 26 7" xfId="2534"/>
    <cellStyle name="20% - 강조색6 26 8" xfId="2535"/>
    <cellStyle name="20% - 강조색6 26 9" xfId="2536"/>
    <cellStyle name="20% - 강조색6 3" xfId="217"/>
    <cellStyle name="20% - 강조색6 4" xfId="218"/>
    <cellStyle name="20% - 강조색6 4 2" xfId="219"/>
    <cellStyle name="20% - 강조색6 4 3" xfId="220"/>
    <cellStyle name="20% - 강조색6 4 4" xfId="221"/>
    <cellStyle name="20% - 강조색6 4 5" xfId="222"/>
    <cellStyle name="20% - 강조색6 5" xfId="223"/>
    <cellStyle name="20% - 강조색6 6" xfId="224"/>
    <cellStyle name="20% - 강조색6 7" xfId="225"/>
    <cellStyle name="20% - 강조색6 8" xfId="226"/>
    <cellStyle name="20% - 강조색6 9" xfId="227"/>
    <cellStyle name="³f¹o [0]_RESULTS" xfId="228"/>
    <cellStyle name="³f¹o[0]_laroux" xfId="229"/>
    <cellStyle name="³f¹o_laroux" xfId="230"/>
    <cellStyle name="40% - 강조색1 10" xfId="231"/>
    <cellStyle name="40% - 강조색1 11" xfId="232"/>
    <cellStyle name="40% - 강조색1 12" xfId="233"/>
    <cellStyle name="40% - 강조색1 13" xfId="234"/>
    <cellStyle name="40% - 강조색1 14" xfId="235"/>
    <cellStyle name="40% - 강조색1 15" xfId="236"/>
    <cellStyle name="40% - 강조색1 16" xfId="237"/>
    <cellStyle name="40% - 강조색1 17" xfId="238"/>
    <cellStyle name="40% - 강조색1 18" xfId="239"/>
    <cellStyle name="40% - 강조색1 19" xfId="240"/>
    <cellStyle name="40% - 강조색1 2" xfId="241"/>
    <cellStyle name="40% - 강조색1 2 10" xfId="2537"/>
    <cellStyle name="40% - 강조색1 2 11" xfId="2538"/>
    <cellStyle name="40% - 강조색1 2 12" xfId="2539"/>
    <cellStyle name="40% - 강조색1 2 13" xfId="2540"/>
    <cellStyle name="40% - 강조색1 2 14" xfId="2541"/>
    <cellStyle name="40% - 강조색1 2 15" xfId="2542"/>
    <cellStyle name="40% - 강조색1 2 2" xfId="242"/>
    <cellStyle name="40% - 강조색1 2 3" xfId="243"/>
    <cellStyle name="40% - 강조색1 2 4" xfId="2543"/>
    <cellStyle name="40% - 강조색1 2 5" xfId="2544"/>
    <cellStyle name="40% - 강조색1 2 6" xfId="2545"/>
    <cellStyle name="40% - 강조색1 2 7" xfId="2546"/>
    <cellStyle name="40% - 강조색1 2 8" xfId="2547"/>
    <cellStyle name="40% - 강조색1 2 9" xfId="2548"/>
    <cellStyle name="40% - 강조색1 20" xfId="244"/>
    <cellStyle name="40% - 강조색1 21" xfId="245"/>
    <cellStyle name="40% - 강조색1 22" xfId="246"/>
    <cellStyle name="40% - 강조색1 23" xfId="247"/>
    <cellStyle name="40% - 강조색1 23 10" xfId="2549"/>
    <cellStyle name="40% - 강조색1 23 11" xfId="2550"/>
    <cellStyle name="40% - 강조색1 23 12" xfId="2551"/>
    <cellStyle name="40% - 강조색1 23 13" xfId="2552"/>
    <cellStyle name="40% - 강조색1 23 14" xfId="2553"/>
    <cellStyle name="40% - 강조색1 23 2" xfId="248"/>
    <cellStyle name="40% - 강조색1 23 3" xfId="2554"/>
    <cellStyle name="40% - 강조색1 23 4" xfId="2555"/>
    <cellStyle name="40% - 강조색1 23 5" xfId="2556"/>
    <cellStyle name="40% - 강조색1 23 6" xfId="2557"/>
    <cellStyle name="40% - 강조색1 23 7" xfId="2558"/>
    <cellStyle name="40% - 강조색1 23 8" xfId="2559"/>
    <cellStyle name="40% - 강조색1 23 9" xfId="2560"/>
    <cellStyle name="40% - 강조색1 24" xfId="249"/>
    <cellStyle name="40% - 강조색1 24 10" xfId="2561"/>
    <cellStyle name="40% - 강조색1 24 11" xfId="2562"/>
    <cellStyle name="40% - 강조색1 24 12" xfId="2563"/>
    <cellStyle name="40% - 강조색1 24 13" xfId="2564"/>
    <cellStyle name="40% - 강조색1 24 14" xfId="2565"/>
    <cellStyle name="40% - 강조색1 24 2" xfId="250"/>
    <cellStyle name="40% - 강조색1 24 3" xfId="2566"/>
    <cellStyle name="40% - 강조색1 24 4" xfId="2567"/>
    <cellStyle name="40% - 강조색1 24 5" xfId="2568"/>
    <cellStyle name="40% - 강조색1 24 6" xfId="2569"/>
    <cellStyle name="40% - 강조색1 24 7" xfId="2570"/>
    <cellStyle name="40% - 강조색1 24 8" xfId="2571"/>
    <cellStyle name="40% - 강조색1 24 9" xfId="2572"/>
    <cellStyle name="40% - 강조색1 25" xfId="251"/>
    <cellStyle name="40% - 강조색1 25 10" xfId="2573"/>
    <cellStyle name="40% - 강조색1 25 11" xfId="2574"/>
    <cellStyle name="40% - 강조색1 25 12" xfId="2575"/>
    <cellStyle name="40% - 강조색1 25 13" xfId="2576"/>
    <cellStyle name="40% - 강조색1 25 14" xfId="2577"/>
    <cellStyle name="40% - 강조색1 25 2" xfId="252"/>
    <cellStyle name="40% - 강조색1 25 3" xfId="2578"/>
    <cellStyle name="40% - 강조색1 25 4" xfId="2579"/>
    <cellStyle name="40% - 강조색1 25 5" xfId="2580"/>
    <cellStyle name="40% - 강조색1 25 6" xfId="2581"/>
    <cellStyle name="40% - 강조색1 25 7" xfId="2582"/>
    <cellStyle name="40% - 강조색1 25 8" xfId="2583"/>
    <cellStyle name="40% - 강조색1 25 9" xfId="2584"/>
    <cellStyle name="40% - 강조색1 26" xfId="253"/>
    <cellStyle name="40% - 강조색1 26 10" xfId="2585"/>
    <cellStyle name="40% - 강조색1 26 11" xfId="2586"/>
    <cellStyle name="40% - 강조색1 26 12" xfId="2587"/>
    <cellStyle name="40% - 강조색1 26 13" xfId="2588"/>
    <cellStyle name="40% - 강조색1 26 14" xfId="2589"/>
    <cellStyle name="40% - 강조색1 26 2" xfId="254"/>
    <cellStyle name="40% - 강조색1 26 3" xfId="2590"/>
    <cellStyle name="40% - 강조색1 26 4" xfId="2591"/>
    <cellStyle name="40% - 강조색1 26 5" xfId="2592"/>
    <cellStyle name="40% - 강조색1 26 6" xfId="2593"/>
    <cellStyle name="40% - 강조색1 26 7" xfId="2594"/>
    <cellStyle name="40% - 강조색1 26 8" xfId="2595"/>
    <cellStyle name="40% - 강조색1 26 9" xfId="2596"/>
    <cellStyle name="40% - 강조색1 3" xfId="255"/>
    <cellStyle name="40% - 강조색1 4" xfId="256"/>
    <cellStyle name="40% - 강조색1 4 2" xfId="257"/>
    <cellStyle name="40% - 강조색1 4 3" xfId="258"/>
    <cellStyle name="40% - 강조색1 4 4" xfId="259"/>
    <cellStyle name="40% - 강조색1 4 5" xfId="260"/>
    <cellStyle name="40% - 강조색1 5" xfId="261"/>
    <cellStyle name="40% - 강조색1 6" xfId="262"/>
    <cellStyle name="40% - 강조색1 7" xfId="263"/>
    <cellStyle name="40% - 강조색1 8" xfId="264"/>
    <cellStyle name="40% - 강조색1 9" xfId="265"/>
    <cellStyle name="40% - 강조색2 10" xfId="266"/>
    <cellStyle name="40% - 강조색2 11" xfId="267"/>
    <cellStyle name="40% - 강조색2 12" xfId="268"/>
    <cellStyle name="40% - 강조색2 13" xfId="269"/>
    <cellStyle name="40% - 강조색2 14" xfId="270"/>
    <cellStyle name="40% - 강조색2 15" xfId="271"/>
    <cellStyle name="40% - 강조색2 16" xfId="272"/>
    <cellStyle name="40% - 강조색2 17" xfId="273"/>
    <cellStyle name="40% - 강조색2 18" xfId="274"/>
    <cellStyle name="40% - 강조색2 19" xfId="275"/>
    <cellStyle name="40% - 강조색2 2" xfId="276"/>
    <cellStyle name="40% - 강조색2 2 10" xfId="2597"/>
    <cellStyle name="40% - 강조색2 2 11" xfId="2598"/>
    <cellStyle name="40% - 강조색2 2 12" xfId="2599"/>
    <cellStyle name="40% - 강조색2 2 13" xfId="2600"/>
    <cellStyle name="40% - 강조색2 2 14" xfId="2601"/>
    <cellStyle name="40% - 강조색2 2 15" xfId="2602"/>
    <cellStyle name="40% - 강조색2 2 2" xfId="277"/>
    <cellStyle name="40% - 강조색2 2 3" xfId="278"/>
    <cellStyle name="40% - 강조색2 2 4" xfId="2603"/>
    <cellStyle name="40% - 강조색2 2 5" xfId="2604"/>
    <cellStyle name="40% - 강조색2 2 6" xfId="2605"/>
    <cellStyle name="40% - 강조색2 2 7" xfId="2606"/>
    <cellStyle name="40% - 강조색2 2 8" xfId="2607"/>
    <cellStyle name="40% - 강조색2 2 9" xfId="2608"/>
    <cellStyle name="40% - 강조색2 20" xfId="279"/>
    <cellStyle name="40% - 강조색2 21" xfId="280"/>
    <cellStyle name="40% - 강조색2 22" xfId="281"/>
    <cellStyle name="40% - 강조색2 23" xfId="282"/>
    <cellStyle name="40% - 강조색2 23 10" xfId="2609"/>
    <cellStyle name="40% - 강조색2 23 11" xfId="2610"/>
    <cellStyle name="40% - 강조색2 23 12" xfId="2611"/>
    <cellStyle name="40% - 강조색2 23 13" xfId="2612"/>
    <cellStyle name="40% - 강조색2 23 14" xfId="2613"/>
    <cellStyle name="40% - 강조색2 23 2" xfId="283"/>
    <cellStyle name="40% - 강조색2 23 3" xfId="2614"/>
    <cellStyle name="40% - 강조색2 23 4" xfId="2615"/>
    <cellStyle name="40% - 강조색2 23 5" xfId="2616"/>
    <cellStyle name="40% - 강조색2 23 6" xfId="2617"/>
    <cellStyle name="40% - 강조색2 23 7" xfId="2618"/>
    <cellStyle name="40% - 강조색2 23 8" xfId="2619"/>
    <cellStyle name="40% - 강조색2 23 9" xfId="2620"/>
    <cellStyle name="40% - 강조색2 24" xfId="284"/>
    <cellStyle name="40% - 강조색2 24 10" xfId="2621"/>
    <cellStyle name="40% - 강조색2 24 11" xfId="2622"/>
    <cellStyle name="40% - 강조색2 24 12" xfId="2623"/>
    <cellStyle name="40% - 강조색2 24 13" xfId="2624"/>
    <cellStyle name="40% - 강조색2 24 14" xfId="2625"/>
    <cellStyle name="40% - 강조색2 24 2" xfId="285"/>
    <cellStyle name="40% - 강조색2 24 3" xfId="2626"/>
    <cellStyle name="40% - 강조색2 24 4" xfId="2627"/>
    <cellStyle name="40% - 강조색2 24 5" xfId="2628"/>
    <cellStyle name="40% - 강조색2 24 6" xfId="2629"/>
    <cellStyle name="40% - 강조색2 24 7" xfId="2630"/>
    <cellStyle name="40% - 강조색2 24 8" xfId="2631"/>
    <cellStyle name="40% - 강조색2 24 9" xfId="2632"/>
    <cellStyle name="40% - 강조색2 25" xfId="286"/>
    <cellStyle name="40% - 강조색2 25 10" xfId="2633"/>
    <cellStyle name="40% - 강조색2 25 11" xfId="2634"/>
    <cellStyle name="40% - 강조색2 25 12" xfId="2635"/>
    <cellStyle name="40% - 강조색2 25 13" xfId="2636"/>
    <cellStyle name="40% - 강조색2 25 14" xfId="2637"/>
    <cellStyle name="40% - 강조색2 25 2" xfId="287"/>
    <cellStyle name="40% - 강조색2 25 3" xfId="2638"/>
    <cellStyle name="40% - 강조색2 25 4" xfId="2639"/>
    <cellStyle name="40% - 강조색2 25 5" xfId="2640"/>
    <cellStyle name="40% - 강조색2 25 6" xfId="2641"/>
    <cellStyle name="40% - 강조색2 25 7" xfId="2642"/>
    <cellStyle name="40% - 강조색2 25 8" xfId="2643"/>
    <cellStyle name="40% - 강조색2 25 9" xfId="2644"/>
    <cellStyle name="40% - 강조색2 26" xfId="288"/>
    <cellStyle name="40% - 강조색2 26 10" xfId="2645"/>
    <cellStyle name="40% - 강조색2 26 11" xfId="2646"/>
    <cellStyle name="40% - 강조색2 26 12" xfId="2647"/>
    <cellStyle name="40% - 강조색2 26 13" xfId="2648"/>
    <cellStyle name="40% - 강조색2 26 14" xfId="2649"/>
    <cellStyle name="40% - 강조색2 26 2" xfId="289"/>
    <cellStyle name="40% - 강조색2 26 3" xfId="2650"/>
    <cellStyle name="40% - 강조색2 26 4" xfId="2651"/>
    <cellStyle name="40% - 강조색2 26 5" xfId="2652"/>
    <cellStyle name="40% - 강조색2 26 6" xfId="2653"/>
    <cellStyle name="40% - 강조색2 26 7" xfId="2654"/>
    <cellStyle name="40% - 강조색2 26 8" xfId="2655"/>
    <cellStyle name="40% - 강조색2 26 9" xfId="2656"/>
    <cellStyle name="40% - 강조색2 3" xfId="290"/>
    <cellStyle name="40% - 강조색2 4" xfId="291"/>
    <cellStyle name="40% - 강조색2 4 2" xfId="292"/>
    <cellStyle name="40% - 강조색2 4 3" xfId="293"/>
    <cellStyle name="40% - 강조색2 4 4" xfId="294"/>
    <cellStyle name="40% - 강조색2 4 5" xfId="295"/>
    <cellStyle name="40% - 강조색2 5" xfId="296"/>
    <cellStyle name="40% - 강조색2 6" xfId="297"/>
    <cellStyle name="40% - 강조색2 7" xfId="298"/>
    <cellStyle name="40% - 강조색2 8" xfId="299"/>
    <cellStyle name="40% - 강조색2 9" xfId="300"/>
    <cellStyle name="40% - 강조색3 10" xfId="301"/>
    <cellStyle name="40% - 강조색3 11" xfId="302"/>
    <cellStyle name="40% - 강조색3 12" xfId="303"/>
    <cellStyle name="40% - 강조색3 13" xfId="304"/>
    <cellStyle name="40% - 강조색3 14" xfId="305"/>
    <cellStyle name="40% - 강조색3 15" xfId="306"/>
    <cellStyle name="40% - 강조색3 16" xfId="307"/>
    <cellStyle name="40% - 강조색3 17" xfId="308"/>
    <cellStyle name="40% - 강조색3 18" xfId="309"/>
    <cellStyle name="40% - 강조색3 19" xfId="310"/>
    <cellStyle name="40% - 강조색3 2" xfId="311"/>
    <cellStyle name="40% - 강조색3 2 10" xfId="2657"/>
    <cellStyle name="40% - 강조색3 2 11" xfId="2658"/>
    <cellStyle name="40% - 강조색3 2 12" xfId="2659"/>
    <cellStyle name="40% - 강조색3 2 13" xfId="2660"/>
    <cellStyle name="40% - 강조색3 2 14" xfId="2661"/>
    <cellStyle name="40% - 강조색3 2 15" xfId="2662"/>
    <cellStyle name="40% - 강조색3 2 2" xfId="312"/>
    <cellStyle name="40% - 강조색3 2 3" xfId="313"/>
    <cellStyle name="40% - 강조색3 2 4" xfId="2663"/>
    <cellStyle name="40% - 강조색3 2 5" xfId="2664"/>
    <cellStyle name="40% - 강조색3 2 6" xfId="2665"/>
    <cellStyle name="40% - 강조색3 2 7" xfId="2666"/>
    <cellStyle name="40% - 강조색3 2 8" xfId="2667"/>
    <cellStyle name="40% - 강조색3 2 9" xfId="2668"/>
    <cellStyle name="40% - 강조색3 20" xfId="314"/>
    <cellStyle name="40% - 강조색3 21" xfId="315"/>
    <cellStyle name="40% - 강조색3 22" xfId="316"/>
    <cellStyle name="40% - 강조색3 23" xfId="317"/>
    <cellStyle name="40% - 강조색3 23 10" xfId="2669"/>
    <cellStyle name="40% - 강조색3 23 11" xfId="2670"/>
    <cellStyle name="40% - 강조색3 23 12" xfId="2671"/>
    <cellStyle name="40% - 강조색3 23 13" xfId="2672"/>
    <cellStyle name="40% - 강조색3 23 14" xfId="2673"/>
    <cellStyle name="40% - 강조색3 23 2" xfId="318"/>
    <cellStyle name="40% - 강조색3 23 3" xfId="2674"/>
    <cellStyle name="40% - 강조색3 23 4" xfId="2675"/>
    <cellStyle name="40% - 강조색3 23 5" xfId="2676"/>
    <cellStyle name="40% - 강조색3 23 6" xfId="2677"/>
    <cellStyle name="40% - 강조색3 23 7" xfId="2678"/>
    <cellStyle name="40% - 강조색3 23 8" xfId="2679"/>
    <cellStyle name="40% - 강조색3 23 9" xfId="2680"/>
    <cellStyle name="40% - 강조색3 24" xfId="319"/>
    <cellStyle name="40% - 강조색3 24 10" xfId="2681"/>
    <cellStyle name="40% - 강조색3 24 11" xfId="2682"/>
    <cellStyle name="40% - 강조색3 24 12" xfId="2683"/>
    <cellStyle name="40% - 강조색3 24 13" xfId="2684"/>
    <cellStyle name="40% - 강조색3 24 14" xfId="2685"/>
    <cellStyle name="40% - 강조색3 24 2" xfId="320"/>
    <cellStyle name="40% - 강조색3 24 3" xfId="2686"/>
    <cellStyle name="40% - 강조색3 24 4" xfId="2687"/>
    <cellStyle name="40% - 강조색3 24 5" xfId="2688"/>
    <cellStyle name="40% - 강조색3 24 6" xfId="2689"/>
    <cellStyle name="40% - 강조색3 24 7" xfId="2690"/>
    <cellStyle name="40% - 강조색3 24 8" xfId="2691"/>
    <cellStyle name="40% - 강조색3 24 9" xfId="2692"/>
    <cellStyle name="40% - 강조색3 25" xfId="321"/>
    <cellStyle name="40% - 강조색3 25 10" xfId="2693"/>
    <cellStyle name="40% - 강조색3 25 11" xfId="2694"/>
    <cellStyle name="40% - 강조색3 25 12" xfId="2695"/>
    <cellStyle name="40% - 강조색3 25 13" xfId="2696"/>
    <cellStyle name="40% - 강조색3 25 14" xfId="2697"/>
    <cellStyle name="40% - 강조색3 25 2" xfId="322"/>
    <cellStyle name="40% - 강조색3 25 3" xfId="2698"/>
    <cellStyle name="40% - 강조색3 25 4" xfId="2699"/>
    <cellStyle name="40% - 강조색3 25 5" xfId="2700"/>
    <cellStyle name="40% - 강조색3 25 6" xfId="2701"/>
    <cellStyle name="40% - 강조색3 25 7" xfId="2702"/>
    <cellStyle name="40% - 강조색3 25 8" xfId="2703"/>
    <cellStyle name="40% - 강조색3 25 9" xfId="2704"/>
    <cellStyle name="40% - 강조색3 26" xfId="323"/>
    <cellStyle name="40% - 강조색3 26 10" xfId="2705"/>
    <cellStyle name="40% - 강조색3 26 11" xfId="2706"/>
    <cellStyle name="40% - 강조색3 26 12" xfId="2707"/>
    <cellStyle name="40% - 강조색3 26 13" xfId="2708"/>
    <cellStyle name="40% - 강조색3 26 14" xfId="2709"/>
    <cellStyle name="40% - 강조색3 26 2" xfId="324"/>
    <cellStyle name="40% - 강조색3 26 3" xfId="2710"/>
    <cellStyle name="40% - 강조색3 26 4" xfId="2711"/>
    <cellStyle name="40% - 강조색3 26 5" xfId="2712"/>
    <cellStyle name="40% - 강조색3 26 6" xfId="2713"/>
    <cellStyle name="40% - 강조색3 26 7" xfId="2714"/>
    <cellStyle name="40% - 강조색3 26 8" xfId="2715"/>
    <cellStyle name="40% - 강조색3 26 9" xfId="2716"/>
    <cellStyle name="40% - 강조색3 3" xfId="325"/>
    <cellStyle name="40% - 강조색3 4" xfId="326"/>
    <cellStyle name="40% - 강조색3 4 2" xfId="327"/>
    <cellStyle name="40% - 강조색3 4 3" xfId="328"/>
    <cellStyle name="40% - 강조색3 4 4" xfId="329"/>
    <cellStyle name="40% - 강조색3 4 5" xfId="330"/>
    <cellStyle name="40% - 강조색3 5" xfId="331"/>
    <cellStyle name="40% - 강조색3 6" xfId="332"/>
    <cellStyle name="40% - 강조색3 7" xfId="333"/>
    <cellStyle name="40% - 강조색3 8" xfId="334"/>
    <cellStyle name="40% - 강조색3 9" xfId="335"/>
    <cellStyle name="40% - 강조색4 10" xfId="336"/>
    <cellStyle name="40% - 강조색4 11" xfId="337"/>
    <cellStyle name="40% - 강조색4 12" xfId="338"/>
    <cellStyle name="40% - 강조색4 13" xfId="339"/>
    <cellStyle name="40% - 강조색4 14" xfId="340"/>
    <cellStyle name="40% - 강조색4 15" xfId="341"/>
    <cellStyle name="40% - 강조색4 16" xfId="342"/>
    <cellStyle name="40% - 강조색4 17" xfId="343"/>
    <cellStyle name="40% - 강조색4 18" xfId="344"/>
    <cellStyle name="40% - 강조색4 19" xfId="345"/>
    <cellStyle name="40% - 강조색4 2" xfId="346"/>
    <cellStyle name="40% - 강조색4 2 10" xfId="2717"/>
    <cellStyle name="40% - 강조색4 2 11" xfId="2718"/>
    <cellStyle name="40% - 강조색4 2 12" xfId="2719"/>
    <cellStyle name="40% - 강조색4 2 13" xfId="2720"/>
    <cellStyle name="40% - 강조색4 2 14" xfId="2721"/>
    <cellStyle name="40% - 강조색4 2 15" xfId="2722"/>
    <cellStyle name="40% - 강조색4 2 2" xfId="347"/>
    <cellStyle name="40% - 강조색4 2 3" xfId="348"/>
    <cellStyle name="40% - 강조색4 2 4" xfId="2723"/>
    <cellStyle name="40% - 강조색4 2 5" xfId="2724"/>
    <cellStyle name="40% - 강조색4 2 6" xfId="2725"/>
    <cellStyle name="40% - 강조색4 2 7" xfId="2726"/>
    <cellStyle name="40% - 강조색4 2 8" xfId="2727"/>
    <cellStyle name="40% - 강조색4 2 9" xfId="2728"/>
    <cellStyle name="40% - 강조색4 20" xfId="349"/>
    <cellStyle name="40% - 강조색4 21" xfId="350"/>
    <cellStyle name="40% - 강조색4 22" xfId="351"/>
    <cellStyle name="40% - 강조색4 23" xfId="352"/>
    <cellStyle name="40% - 강조색4 23 10" xfId="2729"/>
    <cellStyle name="40% - 강조색4 23 11" xfId="2730"/>
    <cellStyle name="40% - 강조색4 23 12" xfId="2731"/>
    <cellStyle name="40% - 강조색4 23 13" xfId="2732"/>
    <cellStyle name="40% - 강조색4 23 14" xfId="2733"/>
    <cellStyle name="40% - 강조색4 23 2" xfId="353"/>
    <cellStyle name="40% - 강조색4 23 3" xfId="2734"/>
    <cellStyle name="40% - 강조색4 23 4" xfId="2735"/>
    <cellStyle name="40% - 강조색4 23 5" xfId="2736"/>
    <cellStyle name="40% - 강조색4 23 6" xfId="2737"/>
    <cellStyle name="40% - 강조색4 23 7" xfId="2738"/>
    <cellStyle name="40% - 강조색4 23 8" xfId="2739"/>
    <cellStyle name="40% - 강조색4 23 9" xfId="2740"/>
    <cellStyle name="40% - 강조색4 24" xfId="354"/>
    <cellStyle name="40% - 강조색4 24 10" xfId="2741"/>
    <cellStyle name="40% - 강조색4 24 11" xfId="2742"/>
    <cellStyle name="40% - 강조색4 24 12" xfId="2743"/>
    <cellStyle name="40% - 강조색4 24 13" xfId="2744"/>
    <cellStyle name="40% - 강조색4 24 14" xfId="2745"/>
    <cellStyle name="40% - 강조색4 24 2" xfId="355"/>
    <cellStyle name="40% - 강조색4 24 3" xfId="2746"/>
    <cellStyle name="40% - 강조색4 24 4" xfId="2747"/>
    <cellStyle name="40% - 강조색4 24 5" xfId="2748"/>
    <cellStyle name="40% - 강조색4 24 6" xfId="2749"/>
    <cellStyle name="40% - 강조색4 24 7" xfId="2750"/>
    <cellStyle name="40% - 강조색4 24 8" xfId="2751"/>
    <cellStyle name="40% - 강조색4 24 9" xfId="2752"/>
    <cellStyle name="40% - 강조색4 25" xfId="356"/>
    <cellStyle name="40% - 강조색4 25 10" xfId="2753"/>
    <cellStyle name="40% - 강조색4 25 11" xfId="2754"/>
    <cellStyle name="40% - 강조색4 25 12" xfId="2755"/>
    <cellStyle name="40% - 강조색4 25 13" xfId="2756"/>
    <cellStyle name="40% - 강조색4 25 14" xfId="2757"/>
    <cellStyle name="40% - 강조색4 25 2" xfId="357"/>
    <cellStyle name="40% - 강조색4 25 3" xfId="2758"/>
    <cellStyle name="40% - 강조색4 25 4" xfId="2759"/>
    <cellStyle name="40% - 강조색4 25 5" xfId="2760"/>
    <cellStyle name="40% - 강조색4 25 6" xfId="2761"/>
    <cellStyle name="40% - 강조색4 25 7" xfId="2762"/>
    <cellStyle name="40% - 강조색4 25 8" xfId="2763"/>
    <cellStyle name="40% - 강조색4 25 9" xfId="2764"/>
    <cellStyle name="40% - 강조색4 26" xfId="358"/>
    <cellStyle name="40% - 강조색4 26 10" xfId="2765"/>
    <cellStyle name="40% - 강조색4 26 11" xfId="2766"/>
    <cellStyle name="40% - 강조색4 26 12" xfId="2767"/>
    <cellStyle name="40% - 강조색4 26 13" xfId="2768"/>
    <cellStyle name="40% - 강조색4 26 14" xfId="2769"/>
    <cellStyle name="40% - 강조색4 26 2" xfId="359"/>
    <cellStyle name="40% - 강조색4 26 3" xfId="2770"/>
    <cellStyle name="40% - 강조색4 26 4" xfId="2771"/>
    <cellStyle name="40% - 강조색4 26 5" xfId="2772"/>
    <cellStyle name="40% - 강조색4 26 6" xfId="2773"/>
    <cellStyle name="40% - 강조색4 26 7" xfId="2774"/>
    <cellStyle name="40% - 강조색4 26 8" xfId="2775"/>
    <cellStyle name="40% - 강조색4 26 9" xfId="2776"/>
    <cellStyle name="40% - 강조색4 3" xfId="360"/>
    <cellStyle name="40% - 강조색4 4" xfId="361"/>
    <cellStyle name="40% - 강조색4 4 2" xfId="362"/>
    <cellStyle name="40% - 강조색4 4 3" xfId="363"/>
    <cellStyle name="40% - 강조색4 4 4" xfId="364"/>
    <cellStyle name="40% - 강조색4 4 5" xfId="365"/>
    <cellStyle name="40% - 강조색4 5" xfId="366"/>
    <cellStyle name="40% - 강조색4 6" xfId="367"/>
    <cellStyle name="40% - 강조색4 7" xfId="368"/>
    <cellStyle name="40% - 강조색4 8" xfId="369"/>
    <cellStyle name="40% - 강조색4 9" xfId="370"/>
    <cellStyle name="40% - 강조색5 10" xfId="371"/>
    <cellStyle name="40% - 강조색5 11" xfId="372"/>
    <cellStyle name="40% - 강조색5 12" xfId="373"/>
    <cellStyle name="40% - 강조색5 13" xfId="374"/>
    <cellStyle name="40% - 강조색5 14" xfId="375"/>
    <cellStyle name="40% - 강조색5 15" xfId="376"/>
    <cellStyle name="40% - 강조색5 16" xfId="377"/>
    <cellStyle name="40% - 강조색5 17" xfId="378"/>
    <cellStyle name="40% - 강조색5 18" xfId="379"/>
    <cellStyle name="40% - 강조색5 19" xfId="380"/>
    <cellStyle name="40% - 강조색5 2" xfId="381"/>
    <cellStyle name="40% - 강조색5 2 10" xfId="2777"/>
    <cellStyle name="40% - 강조색5 2 11" xfId="2778"/>
    <cellStyle name="40% - 강조색5 2 12" xfId="2779"/>
    <cellStyle name="40% - 강조색5 2 13" xfId="2780"/>
    <cellStyle name="40% - 강조색5 2 14" xfId="2781"/>
    <cellStyle name="40% - 강조색5 2 15" xfId="2782"/>
    <cellStyle name="40% - 강조색5 2 2" xfId="382"/>
    <cellStyle name="40% - 강조색5 2 3" xfId="383"/>
    <cellStyle name="40% - 강조색5 2 4" xfId="2783"/>
    <cellStyle name="40% - 강조색5 2 5" xfId="2784"/>
    <cellStyle name="40% - 강조색5 2 6" xfId="2785"/>
    <cellStyle name="40% - 강조색5 2 7" xfId="2786"/>
    <cellStyle name="40% - 강조색5 2 8" xfId="2787"/>
    <cellStyle name="40% - 강조색5 2 9" xfId="2788"/>
    <cellStyle name="40% - 강조색5 20" xfId="384"/>
    <cellStyle name="40% - 강조색5 21" xfId="385"/>
    <cellStyle name="40% - 강조색5 22" xfId="386"/>
    <cellStyle name="40% - 강조색5 23" xfId="387"/>
    <cellStyle name="40% - 강조색5 23 10" xfId="2789"/>
    <cellStyle name="40% - 강조색5 23 11" xfId="2790"/>
    <cellStyle name="40% - 강조색5 23 12" xfId="2791"/>
    <cellStyle name="40% - 강조색5 23 13" xfId="2792"/>
    <cellStyle name="40% - 강조색5 23 14" xfId="2793"/>
    <cellStyle name="40% - 강조색5 23 2" xfId="388"/>
    <cellStyle name="40% - 강조색5 23 3" xfId="2794"/>
    <cellStyle name="40% - 강조색5 23 4" xfId="2795"/>
    <cellStyle name="40% - 강조색5 23 5" xfId="2796"/>
    <cellStyle name="40% - 강조색5 23 6" xfId="2797"/>
    <cellStyle name="40% - 강조색5 23 7" xfId="2798"/>
    <cellStyle name="40% - 강조색5 23 8" xfId="2799"/>
    <cellStyle name="40% - 강조색5 23 9" xfId="2800"/>
    <cellStyle name="40% - 강조색5 24" xfId="389"/>
    <cellStyle name="40% - 강조색5 24 10" xfId="2801"/>
    <cellStyle name="40% - 강조색5 24 11" xfId="2802"/>
    <cellStyle name="40% - 강조색5 24 12" xfId="2803"/>
    <cellStyle name="40% - 강조색5 24 13" xfId="2804"/>
    <cellStyle name="40% - 강조색5 24 14" xfId="2805"/>
    <cellStyle name="40% - 강조색5 24 2" xfId="390"/>
    <cellStyle name="40% - 강조색5 24 3" xfId="2806"/>
    <cellStyle name="40% - 강조색5 24 4" xfId="2807"/>
    <cellStyle name="40% - 강조색5 24 5" xfId="2808"/>
    <cellStyle name="40% - 강조색5 24 6" xfId="2809"/>
    <cellStyle name="40% - 강조색5 24 7" xfId="2810"/>
    <cellStyle name="40% - 강조색5 24 8" xfId="2811"/>
    <cellStyle name="40% - 강조색5 24 9" xfId="2812"/>
    <cellStyle name="40% - 강조색5 25" xfId="391"/>
    <cellStyle name="40% - 강조색5 25 10" xfId="2813"/>
    <cellStyle name="40% - 강조색5 25 11" xfId="2814"/>
    <cellStyle name="40% - 강조색5 25 12" xfId="2815"/>
    <cellStyle name="40% - 강조색5 25 13" xfId="2816"/>
    <cellStyle name="40% - 강조색5 25 14" xfId="2817"/>
    <cellStyle name="40% - 강조색5 25 2" xfId="392"/>
    <cellStyle name="40% - 강조색5 25 3" xfId="2818"/>
    <cellStyle name="40% - 강조색5 25 4" xfId="2819"/>
    <cellStyle name="40% - 강조색5 25 5" xfId="2820"/>
    <cellStyle name="40% - 강조색5 25 6" xfId="2821"/>
    <cellStyle name="40% - 강조색5 25 7" xfId="2822"/>
    <cellStyle name="40% - 강조색5 25 8" xfId="2823"/>
    <cellStyle name="40% - 강조색5 25 9" xfId="2824"/>
    <cellStyle name="40% - 강조색5 26" xfId="393"/>
    <cellStyle name="40% - 강조색5 26 10" xfId="2825"/>
    <cellStyle name="40% - 강조색5 26 11" xfId="2826"/>
    <cellStyle name="40% - 강조색5 26 12" xfId="2827"/>
    <cellStyle name="40% - 강조색5 26 13" xfId="2828"/>
    <cellStyle name="40% - 강조색5 26 14" xfId="2829"/>
    <cellStyle name="40% - 강조색5 26 2" xfId="394"/>
    <cellStyle name="40% - 강조색5 26 3" xfId="2830"/>
    <cellStyle name="40% - 강조색5 26 4" xfId="2831"/>
    <cellStyle name="40% - 강조색5 26 5" xfId="2832"/>
    <cellStyle name="40% - 강조색5 26 6" xfId="2833"/>
    <cellStyle name="40% - 강조색5 26 7" xfId="2834"/>
    <cellStyle name="40% - 강조색5 26 8" xfId="2835"/>
    <cellStyle name="40% - 강조색5 26 9" xfId="2836"/>
    <cellStyle name="40% - 강조색5 3" xfId="395"/>
    <cellStyle name="40% - 강조색5 4" xfId="396"/>
    <cellStyle name="40% - 강조색5 4 2" xfId="397"/>
    <cellStyle name="40% - 강조색5 4 3" xfId="398"/>
    <cellStyle name="40% - 강조색5 4 4" xfId="399"/>
    <cellStyle name="40% - 강조색5 4 5" xfId="400"/>
    <cellStyle name="40% - 강조색5 5" xfId="401"/>
    <cellStyle name="40% - 강조색5 6" xfId="402"/>
    <cellStyle name="40% - 강조색5 7" xfId="403"/>
    <cellStyle name="40% - 강조색5 8" xfId="404"/>
    <cellStyle name="40% - 강조색5 9" xfId="405"/>
    <cellStyle name="40% - 강조색6 10" xfId="406"/>
    <cellStyle name="40% - 강조색6 11" xfId="407"/>
    <cellStyle name="40% - 강조색6 12" xfId="408"/>
    <cellStyle name="40% - 강조색6 13" xfId="409"/>
    <cellStyle name="40% - 강조색6 14" xfId="410"/>
    <cellStyle name="40% - 강조색6 15" xfId="411"/>
    <cellStyle name="40% - 강조색6 16" xfId="412"/>
    <cellStyle name="40% - 강조색6 17" xfId="413"/>
    <cellStyle name="40% - 강조색6 18" xfId="414"/>
    <cellStyle name="40% - 강조색6 19" xfId="415"/>
    <cellStyle name="40% - 강조색6 2" xfId="416"/>
    <cellStyle name="40% - 강조색6 2 10" xfId="2837"/>
    <cellStyle name="40% - 강조색6 2 11" xfId="2838"/>
    <cellStyle name="40% - 강조색6 2 12" xfId="2839"/>
    <cellStyle name="40% - 강조색6 2 13" xfId="2840"/>
    <cellStyle name="40% - 강조색6 2 14" xfId="2841"/>
    <cellStyle name="40% - 강조색6 2 15" xfId="2842"/>
    <cellStyle name="40% - 강조색6 2 2" xfId="417"/>
    <cellStyle name="40% - 강조색6 2 3" xfId="418"/>
    <cellStyle name="40% - 강조색6 2 4" xfId="2843"/>
    <cellStyle name="40% - 강조색6 2 5" xfId="2844"/>
    <cellStyle name="40% - 강조색6 2 6" xfId="2845"/>
    <cellStyle name="40% - 강조색6 2 7" xfId="2846"/>
    <cellStyle name="40% - 강조색6 2 8" xfId="2847"/>
    <cellStyle name="40% - 강조색6 2 9" xfId="2848"/>
    <cellStyle name="40% - 강조색6 20" xfId="419"/>
    <cellStyle name="40% - 강조색6 21" xfId="420"/>
    <cellStyle name="40% - 강조색6 22" xfId="421"/>
    <cellStyle name="40% - 강조색6 23" xfId="422"/>
    <cellStyle name="40% - 강조색6 23 10" xfId="2849"/>
    <cellStyle name="40% - 강조색6 23 11" xfId="2850"/>
    <cellStyle name="40% - 강조색6 23 12" xfId="2851"/>
    <cellStyle name="40% - 강조색6 23 13" xfId="2852"/>
    <cellStyle name="40% - 강조색6 23 14" xfId="2853"/>
    <cellStyle name="40% - 강조색6 23 2" xfId="423"/>
    <cellStyle name="40% - 강조색6 23 3" xfId="2854"/>
    <cellStyle name="40% - 강조색6 23 4" xfId="2855"/>
    <cellStyle name="40% - 강조색6 23 5" xfId="2856"/>
    <cellStyle name="40% - 강조색6 23 6" xfId="2857"/>
    <cellStyle name="40% - 강조색6 23 7" xfId="2858"/>
    <cellStyle name="40% - 강조색6 23 8" xfId="2859"/>
    <cellStyle name="40% - 강조색6 23 9" xfId="2860"/>
    <cellStyle name="40% - 강조색6 24" xfId="424"/>
    <cellStyle name="40% - 강조색6 24 10" xfId="2861"/>
    <cellStyle name="40% - 강조색6 24 11" xfId="2862"/>
    <cellStyle name="40% - 강조색6 24 12" xfId="2863"/>
    <cellStyle name="40% - 강조색6 24 13" xfId="2864"/>
    <cellStyle name="40% - 강조색6 24 14" xfId="2865"/>
    <cellStyle name="40% - 강조색6 24 2" xfId="425"/>
    <cellStyle name="40% - 강조색6 24 3" xfId="2866"/>
    <cellStyle name="40% - 강조색6 24 4" xfId="2867"/>
    <cellStyle name="40% - 강조색6 24 5" xfId="2868"/>
    <cellStyle name="40% - 강조색6 24 6" xfId="2869"/>
    <cellStyle name="40% - 강조색6 24 7" xfId="2870"/>
    <cellStyle name="40% - 강조색6 24 8" xfId="2871"/>
    <cellStyle name="40% - 강조색6 24 9" xfId="2872"/>
    <cellStyle name="40% - 강조색6 25" xfId="426"/>
    <cellStyle name="40% - 강조색6 25 10" xfId="2873"/>
    <cellStyle name="40% - 강조색6 25 11" xfId="2874"/>
    <cellStyle name="40% - 강조색6 25 12" xfId="2875"/>
    <cellStyle name="40% - 강조색6 25 13" xfId="2876"/>
    <cellStyle name="40% - 강조색6 25 14" xfId="2877"/>
    <cellStyle name="40% - 강조색6 25 2" xfId="427"/>
    <cellStyle name="40% - 강조색6 25 3" xfId="2878"/>
    <cellStyle name="40% - 강조색6 25 4" xfId="2879"/>
    <cellStyle name="40% - 강조색6 25 5" xfId="2880"/>
    <cellStyle name="40% - 강조색6 25 6" xfId="2881"/>
    <cellStyle name="40% - 강조색6 25 7" xfId="2882"/>
    <cellStyle name="40% - 강조색6 25 8" xfId="2883"/>
    <cellStyle name="40% - 강조색6 25 9" xfId="2884"/>
    <cellStyle name="40% - 강조색6 26" xfId="428"/>
    <cellStyle name="40% - 강조색6 26 10" xfId="2885"/>
    <cellStyle name="40% - 강조색6 26 11" xfId="2886"/>
    <cellStyle name="40% - 강조색6 26 12" xfId="2887"/>
    <cellStyle name="40% - 강조색6 26 13" xfId="2888"/>
    <cellStyle name="40% - 강조색6 26 14" xfId="2889"/>
    <cellStyle name="40% - 강조색6 26 2" xfId="429"/>
    <cellStyle name="40% - 강조색6 26 3" xfId="2890"/>
    <cellStyle name="40% - 강조색6 26 4" xfId="2891"/>
    <cellStyle name="40% - 강조색6 26 5" xfId="2892"/>
    <cellStyle name="40% - 강조색6 26 6" xfId="2893"/>
    <cellStyle name="40% - 강조색6 26 7" xfId="2894"/>
    <cellStyle name="40% - 강조색6 26 8" xfId="2895"/>
    <cellStyle name="40% - 강조색6 26 9" xfId="2896"/>
    <cellStyle name="40% - 강조색6 3" xfId="430"/>
    <cellStyle name="40% - 강조색6 4" xfId="431"/>
    <cellStyle name="40% - 강조색6 4 2" xfId="432"/>
    <cellStyle name="40% - 강조색6 4 3" xfId="433"/>
    <cellStyle name="40% - 강조색6 4 4" xfId="434"/>
    <cellStyle name="40% - 강조색6 4 5" xfId="435"/>
    <cellStyle name="40% - 강조색6 5" xfId="436"/>
    <cellStyle name="40% - 강조색6 6" xfId="437"/>
    <cellStyle name="40% - 강조색6 7" xfId="438"/>
    <cellStyle name="40% - 강조색6 8" xfId="439"/>
    <cellStyle name="40% - 강조색6 9" xfId="440"/>
    <cellStyle name="60% - 강조색1 10" xfId="441"/>
    <cellStyle name="60% - 강조색1 11" xfId="442"/>
    <cellStyle name="60% - 강조색1 12" xfId="443"/>
    <cellStyle name="60% - 강조색1 13" xfId="444"/>
    <cellStyle name="60% - 강조색1 14" xfId="445"/>
    <cellStyle name="60% - 강조색1 15" xfId="446"/>
    <cellStyle name="60% - 강조색1 16" xfId="447"/>
    <cellStyle name="60% - 강조색1 17" xfId="448"/>
    <cellStyle name="60% - 강조색1 18" xfId="449"/>
    <cellStyle name="60% - 강조색1 19" xfId="450"/>
    <cellStyle name="60% - 강조색1 2" xfId="451"/>
    <cellStyle name="60% - 강조색1 2 2" xfId="452"/>
    <cellStyle name="60% - 강조색1 20" xfId="453"/>
    <cellStyle name="60% - 강조색1 21" xfId="454"/>
    <cellStyle name="60% - 강조색1 22" xfId="455"/>
    <cellStyle name="60% - 강조색1 23" xfId="456"/>
    <cellStyle name="60% - 강조색1 24" xfId="457"/>
    <cellStyle name="60% - 강조색1 25" xfId="458"/>
    <cellStyle name="60% - 강조색1 26" xfId="459"/>
    <cellStyle name="60% - 강조색1 3" xfId="460"/>
    <cellStyle name="60% - 강조색1 4" xfId="461"/>
    <cellStyle name="60% - 강조색1 4 2" xfId="462"/>
    <cellStyle name="60% - 강조색1 4 3" xfId="463"/>
    <cellStyle name="60% - 강조색1 4 4" xfId="464"/>
    <cellStyle name="60% - 강조색1 4 5" xfId="465"/>
    <cellStyle name="60% - 강조색1 5" xfId="466"/>
    <cellStyle name="60% - 강조색1 6" xfId="467"/>
    <cellStyle name="60% - 강조색1 7" xfId="468"/>
    <cellStyle name="60% - 강조색1 8" xfId="469"/>
    <cellStyle name="60% - 강조색1 9" xfId="470"/>
    <cellStyle name="60% - 강조색2 10" xfId="471"/>
    <cellStyle name="60% - 강조색2 11" xfId="472"/>
    <cellStyle name="60% - 강조색2 12" xfId="473"/>
    <cellStyle name="60% - 강조색2 13" xfId="474"/>
    <cellStyle name="60% - 강조색2 14" xfId="475"/>
    <cellStyle name="60% - 강조색2 15" xfId="476"/>
    <cellStyle name="60% - 강조색2 16" xfId="477"/>
    <cellStyle name="60% - 강조색2 17" xfId="478"/>
    <cellStyle name="60% - 강조색2 18" xfId="479"/>
    <cellStyle name="60% - 강조색2 19" xfId="480"/>
    <cellStyle name="60% - 강조색2 2" xfId="481"/>
    <cellStyle name="60% - 강조색2 2 2" xfId="482"/>
    <cellStyle name="60% - 강조색2 20" xfId="483"/>
    <cellStyle name="60% - 강조색2 21" xfId="484"/>
    <cellStyle name="60% - 강조색2 22" xfId="485"/>
    <cellStyle name="60% - 강조색2 23" xfId="486"/>
    <cellStyle name="60% - 강조색2 24" xfId="487"/>
    <cellStyle name="60% - 강조색2 25" xfId="488"/>
    <cellStyle name="60% - 강조색2 26" xfId="489"/>
    <cellStyle name="60% - 강조색2 27" xfId="490"/>
    <cellStyle name="60% - 강조색2 28" xfId="491"/>
    <cellStyle name="60% - 강조색2 29" xfId="492"/>
    <cellStyle name="60% - 강조색2 3" xfId="493"/>
    <cellStyle name="60% - 강조색2 30" xfId="494"/>
    <cellStyle name="60% - 강조색2 4" xfId="495"/>
    <cellStyle name="60% - 강조색2 5" xfId="496"/>
    <cellStyle name="60% - 강조색2 6" xfId="497"/>
    <cellStyle name="60% - 강조색2 7" xfId="498"/>
    <cellStyle name="60% - 강조색2 7 2" xfId="499"/>
    <cellStyle name="60% - 강조색2 7 3" xfId="500"/>
    <cellStyle name="60% - 강조색2 7 4" xfId="501"/>
    <cellStyle name="60% - 강조색2 7 5" xfId="502"/>
    <cellStyle name="60% - 강조색2 8" xfId="503"/>
    <cellStyle name="60% - 강조색2 9" xfId="504"/>
    <cellStyle name="60% - 강조색3 10" xfId="505"/>
    <cellStyle name="60% - 강조색3 11" xfId="506"/>
    <cellStyle name="60% - 강조색3 12" xfId="507"/>
    <cellStyle name="60% - 강조색3 13" xfId="508"/>
    <cellStyle name="60% - 강조색3 14" xfId="509"/>
    <cellStyle name="60% - 강조색3 15" xfId="510"/>
    <cellStyle name="60% - 강조색3 16" xfId="511"/>
    <cellStyle name="60% - 강조색3 17" xfId="512"/>
    <cellStyle name="60% - 강조색3 18" xfId="513"/>
    <cellStyle name="60% - 강조색3 19" xfId="514"/>
    <cellStyle name="60% - 강조색3 2" xfId="515"/>
    <cellStyle name="60% - 강조색3 2 2" xfId="516"/>
    <cellStyle name="60% - 강조색3 20" xfId="517"/>
    <cellStyle name="60% - 강조색3 21" xfId="518"/>
    <cellStyle name="60% - 강조색3 22" xfId="519"/>
    <cellStyle name="60% - 강조색3 23" xfId="520"/>
    <cellStyle name="60% - 강조색3 24" xfId="521"/>
    <cellStyle name="60% - 강조색3 25" xfId="522"/>
    <cellStyle name="60% - 강조색3 26" xfId="523"/>
    <cellStyle name="60% - 강조색3 3" xfId="524"/>
    <cellStyle name="60% - 강조색3 4" xfId="525"/>
    <cellStyle name="60% - 강조색3 4 2" xfId="526"/>
    <cellStyle name="60% - 강조색3 4 3" xfId="527"/>
    <cellStyle name="60% - 강조색3 4 4" xfId="528"/>
    <cellStyle name="60% - 강조색3 4 5" xfId="529"/>
    <cellStyle name="60% - 강조색3 5" xfId="530"/>
    <cellStyle name="60% - 강조색3 6" xfId="531"/>
    <cellStyle name="60% - 강조색3 7" xfId="532"/>
    <cellStyle name="60% - 강조색3 8" xfId="533"/>
    <cellStyle name="60% - 강조색3 9" xfId="534"/>
    <cellStyle name="60% - 강조색4 10" xfId="535"/>
    <cellStyle name="60% - 강조색4 11" xfId="536"/>
    <cellStyle name="60% - 강조색4 12" xfId="537"/>
    <cellStyle name="60% - 강조색4 13" xfId="538"/>
    <cellStyle name="60% - 강조색4 14" xfId="539"/>
    <cellStyle name="60% - 강조색4 15" xfId="540"/>
    <cellStyle name="60% - 강조색4 16" xfId="541"/>
    <cellStyle name="60% - 강조색4 17" xfId="542"/>
    <cellStyle name="60% - 강조색4 18" xfId="543"/>
    <cellStyle name="60% - 강조색4 19" xfId="544"/>
    <cellStyle name="60% - 강조색4 2" xfId="545"/>
    <cellStyle name="60% - 강조색4 2 2" xfId="546"/>
    <cellStyle name="60% - 강조색4 20" xfId="547"/>
    <cellStyle name="60% - 강조색4 21" xfId="548"/>
    <cellStyle name="60% - 강조색4 22" xfId="549"/>
    <cellStyle name="60% - 강조색4 23" xfId="550"/>
    <cellStyle name="60% - 강조색4 24" xfId="551"/>
    <cellStyle name="60% - 강조색4 25" xfId="552"/>
    <cellStyle name="60% - 강조색4 26" xfId="553"/>
    <cellStyle name="60% - 강조색4 3" xfId="554"/>
    <cellStyle name="60% - 강조색4 4" xfId="555"/>
    <cellStyle name="60% - 강조색4 4 2" xfId="556"/>
    <cellStyle name="60% - 강조색4 4 3" xfId="557"/>
    <cellStyle name="60% - 강조색4 4 4" xfId="558"/>
    <cellStyle name="60% - 강조색4 4 5" xfId="559"/>
    <cellStyle name="60% - 강조색4 5" xfId="560"/>
    <cellStyle name="60% - 강조색4 6" xfId="561"/>
    <cellStyle name="60% - 강조색4 7" xfId="562"/>
    <cellStyle name="60% - 강조색4 8" xfId="563"/>
    <cellStyle name="60% - 강조색4 9" xfId="564"/>
    <cellStyle name="60% - 강조색5 10" xfId="565"/>
    <cellStyle name="60% - 강조색5 11" xfId="566"/>
    <cellStyle name="60% - 강조색5 12" xfId="567"/>
    <cellStyle name="60% - 강조색5 13" xfId="568"/>
    <cellStyle name="60% - 강조색5 14" xfId="569"/>
    <cellStyle name="60% - 강조색5 15" xfId="570"/>
    <cellStyle name="60% - 강조색5 16" xfId="571"/>
    <cellStyle name="60% - 강조색5 17" xfId="572"/>
    <cellStyle name="60% - 강조색5 18" xfId="573"/>
    <cellStyle name="60% - 강조색5 19" xfId="574"/>
    <cellStyle name="60% - 강조색5 2" xfId="575"/>
    <cellStyle name="60% - 강조색5 2 2" xfId="576"/>
    <cellStyle name="60% - 강조색5 20" xfId="577"/>
    <cellStyle name="60% - 강조색5 21" xfId="578"/>
    <cellStyle name="60% - 강조색5 22" xfId="579"/>
    <cellStyle name="60% - 강조색5 23" xfId="580"/>
    <cellStyle name="60% - 강조색5 24" xfId="581"/>
    <cellStyle name="60% - 강조색5 25" xfId="582"/>
    <cellStyle name="60% - 강조색5 26" xfId="583"/>
    <cellStyle name="60% - 강조색5 3" xfId="584"/>
    <cellStyle name="60% - 강조색5 4" xfId="585"/>
    <cellStyle name="60% - 강조색5 4 2" xfId="586"/>
    <cellStyle name="60% - 강조색5 4 3" xfId="587"/>
    <cellStyle name="60% - 강조색5 4 4" xfId="588"/>
    <cellStyle name="60% - 강조색5 4 5" xfId="589"/>
    <cellStyle name="60% - 강조색5 5" xfId="590"/>
    <cellStyle name="60% - 강조색5 6" xfId="591"/>
    <cellStyle name="60% - 강조색5 7" xfId="592"/>
    <cellStyle name="60% - 강조색5 8" xfId="593"/>
    <cellStyle name="60% - 강조색5 9" xfId="594"/>
    <cellStyle name="60% - 강조색6 10" xfId="595"/>
    <cellStyle name="60% - 강조색6 11" xfId="596"/>
    <cellStyle name="60% - 강조색6 12" xfId="597"/>
    <cellStyle name="60% - 강조색6 13" xfId="598"/>
    <cellStyle name="60% - 강조색6 14" xfId="599"/>
    <cellStyle name="60% - 강조색6 15" xfId="600"/>
    <cellStyle name="60% - 강조색6 16" xfId="601"/>
    <cellStyle name="60% - 강조색6 17" xfId="602"/>
    <cellStyle name="60% - 강조색6 18" xfId="603"/>
    <cellStyle name="60% - 강조색6 19" xfId="604"/>
    <cellStyle name="60% - 강조색6 2" xfId="605"/>
    <cellStyle name="60% - 강조색6 2 2" xfId="606"/>
    <cellStyle name="60% - 강조색6 20" xfId="607"/>
    <cellStyle name="60% - 강조색6 21" xfId="608"/>
    <cellStyle name="60% - 강조색6 22" xfId="609"/>
    <cellStyle name="60% - 강조색6 23" xfId="610"/>
    <cellStyle name="60% - 강조색6 24" xfId="611"/>
    <cellStyle name="60% - 강조색6 25" xfId="612"/>
    <cellStyle name="60% - 강조색6 26" xfId="613"/>
    <cellStyle name="60% - 강조색6 3" xfId="614"/>
    <cellStyle name="60% - 강조색6 4" xfId="615"/>
    <cellStyle name="60% - 강조색6 4 2" xfId="616"/>
    <cellStyle name="60% - 강조색6 4 3" xfId="617"/>
    <cellStyle name="60% - 강조색6 4 4" xfId="618"/>
    <cellStyle name="60% - 강조색6 4 5" xfId="619"/>
    <cellStyle name="60% - 강조색6 5" xfId="620"/>
    <cellStyle name="60% - 강조색6 6" xfId="621"/>
    <cellStyle name="60% - 강조색6 7" xfId="622"/>
    <cellStyle name="60% - 강조색6 8" xfId="623"/>
    <cellStyle name="60% - 강조색6 9" xfId="624"/>
    <cellStyle name="A¨­???? [0]_2000¨?OER " xfId="2082"/>
    <cellStyle name="A¨­????_2000¨?OER " xfId="2083"/>
    <cellStyle name="A¨­￠￢￠O [0]_2000¨uOER " xfId="2084"/>
    <cellStyle name="A¨­¢¬¢Ò [0]_2000¨ùOER " xfId="2085"/>
    <cellStyle name="A¨­￠￢￠O [0]_2000¨uOER  2" xfId="9349"/>
    <cellStyle name="A¨­¢¬¢Ò [0]_2000¨ùOER  2" xfId="9350"/>
    <cellStyle name="A¨­￠￢￠O [0]_2000¨uOER  3" xfId="9415"/>
    <cellStyle name="A¨­¢¬¢Ò [0]_2000¨ùOER  3" xfId="9416"/>
    <cellStyle name="A¨­￠￢￠O [0]_2000¨uOER  4" xfId="3640"/>
    <cellStyle name="A¨­¢¬¢Ò [0]_2000¨ùOER  4" xfId="3641"/>
    <cellStyle name="A¨­￠￢￠O [0]_2000¨uOER  5" xfId="9414"/>
    <cellStyle name="A¨­¢¬¢Ò [0]_2000¨ùOER  5" xfId="9419"/>
    <cellStyle name="A¨­￠￢￠O_2000¨uOER " xfId="2086"/>
    <cellStyle name="A¨­¢¬¢Ò_2000¨ùOER " xfId="2087"/>
    <cellStyle name="A¨­￠￢￠O_2000¨uOER  2" xfId="9351"/>
    <cellStyle name="A¨­¢¬¢Ò_2000¨ùOER  2" xfId="9352"/>
    <cellStyle name="A¨­￠￢￠O_2000¨uOER  3" xfId="9417"/>
    <cellStyle name="A¨­¢¬¢Ò_2000¨ùOER  3" xfId="9418"/>
    <cellStyle name="A¨­￠￢￠O_2000¨uOER  4" xfId="3642"/>
    <cellStyle name="A¨­¢¬¢Ò_2000¨ùOER  4" xfId="3643"/>
    <cellStyle name="A¨­￠￢￠O_2000¨uOER  5" xfId="9420"/>
    <cellStyle name="A¨­¢¬¢Ò_2000¨ùOER  5" xfId="9421"/>
    <cellStyle name="AeE­ [0]_°u¸RC×¸n_¾÷A¾º° " xfId="2088"/>
    <cellStyle name="AeE­_°u¸RC×¸n_¾÷A¾º° " xfId="2089"/>
    <cellStyle name="AeE¡? [0]_2000¨?OER " xfId="2090"/>
    <cellStyle name="AeE¡?_2000¨?OER " xfId="2091"/>
    <cellStyle name="AeE¡© [0]_2000¨ùOER " xfId="2092"/>
    <cellStyle name="AeE¡©_2000¨ùOER " xfId="2093"/>
    <cellStyle name="AeE¡ⓒ [0]_2000¨uOER " xfId="2094"/>
    <cellStyle name="AeE¡ⓒ_2000¨uOER " xfId="2095"/>
    <cellStyle name="AÞ¸¶ [0]_°u¸RC×¸n_¾÷A¾º° " xfId="2096"/>
    <cellStyle name="AÞ¸¶_°u¸RC×¸n_¾÷A¾º° " xfId="2097"/>
    <cellStyle name="C¡?A¨ª_2000¨?OER " xfId="2098"/>
    <cellStyle name="C¡IA¨ª_2000¨uOER " xfId="2099"/>
    <cellStyle name="C¡ÍA¨ª_2000¨ùOER " xfId="2100"/>
    <cellStyle name="C¡IA¨ª_2000¨uOER  2" xfId="9353"/>
    <cellStyle name="C¡ÍA¨ª_2000¨ùOER  2" xfId="9354"/>
    <cellStyle name="C¡IA¨ª_2000¨uOER  3" xfId="9422"/>
    <cellStyle name="C¡ÍA¨ª_2000¨ùOER  3" xfId="9423"/>
    <cellStyle name="C¡IA¨ª_2000¨uOER  4" xfId="3699"/>
    <cellStyle name="C¡ÍA¨ª_2000¨ùOER  4" xfId="3703"/>
    <cellStyle name="C¡IA¨ª_2000¨uOER  5" xfId="9424"/>
    <cellStyle name="C¡ÍA¨ª_2000¨ùOER  5" xfId="9426"/>
    <cellStyle name="C¡IA¨ª_2000¨uOER _1월채권" xfId="2101"/>
    <cellStyle name="C￥AØ_°u¸RC×¸n_¾÷A¾º° " xfId="2102"/>
    <cellStyle name="Calc Currency (0)" xfId="2103"/>
    <cellStyle name="Calc Currency (0) 2" xfId="9355"/>
    <cellStyle name="category" xfId="2104"/>
    <cellStyle name="category 2" xfId="9356"/>
    <cellStyle name="Comma" xfId="2105"/>
    <cellStyle name="Comma [0]" xfId="2106"/>
    <cellStyle name="Comma [0] 2" xfId="9358"/>
    <cellStyle name="Comma 2" xfId="9357"/>
    <cellStyle name="Comma 3" xfId="9425"/>
    <cellStyle name="Comma 4" xfId="3704"/>
    <cellStyle name="Comma 5" xfId="9428"/>
    <cellStyle name="Comma_ SG&amp;A Bridge " xfId="2107"/>
    <cellStyle name="Copied" xfId="2108"/>
    <cellStyle name="Copied 2" xfId="9359"/>
    <cellStyle name="Currency" xfId="2109"/>
    <cellStyle name="Currency [0]" xfId="2110"/>
    <cellStyle name="Currency [0] 10" xfId="9362"/>
    <cellStyle name="Currency [0] 11" xfId="9363"/>
    <cellStyle name="Currency [0] 12" xfId="9364"/>
    <cellStyle name="Currency [0] 13" xfId="9365"/>
    <cellStyle name="Currency [0] 14" xfId="9366"/>
    <cellStyle name="Currency [0] 15" xfId="9367"/>
    <cellStyle name="Currency [0] 16" xfId="9368"/>
    <cellStyle name="Currency [0] 17" xfId="9369"/>
    <cellStyle name="Currency [0] 18" xfId="9370"/>
    <cellStyle name="Currency [0] 19" xfId="9361"/>
    <cellStyle name="Currency [0] 2" xfId="2111"/>
    <cellStyle name="Currency [0] 2 2" xfId="9371"/>
    <cellStyle name="Currency [0] 20" xfId="9435"/>
    <cellStyle name="Currency [0] 21" xfId="9436"/>
    <cellStyle name="Currency [0] 22" xfId="9432"/>
    <cellStyle name="Currency [0] 23" xfId="9433"/>
    <cellStyle name="Currency [0] 24" xfId="9441"/>
    <cellStyle name="Currency [0] 25" xfId="9434"/>
    <cellStyle name="Currency [0] 3" xfId="9372"/>
    <cellStyle name="Currency [0] 4" xfId="9373"/>
    <cellStyle name="Currency [0] 5" xfId="9374"/>
    <cellStyle name="Currency [0] 6" xfId="9375"/>
    <cellStyle name="Currency [0] 7" xfId="9376"/>
    <cellStyle name="Currency [0] 8" xfId="9377"/>
    <cellStyle name="Currency [0] 9" xfId="9378"/>
    <cellStyle name="Currency 2" xfId="9360"/>
    <cellStyle name="Currency 3" xfId="9427"/>
    <cellStyle name="Currency 4" xfId="3705"/>
    <cellStyle name="Currency 5" xfId="9429"/>
    <cellStyle name="Currency_ SG&amp;A Bridge " xfId="2112"/>
    <cellStyle name="Currency1" xfId="2113"/>
    <cellStyle name="Currency1 2" xfId="9379"/>
    <cellStyle name="Date" xfId="2114"/>
    <cellStyle name="Date 2" xfId="9380"/>
    <cellStyle name="Dezimal [0]_laroux" xfId="2115"/>
    <cellStyle name="Dezimal_laroux" xfId="2116"/>
    <cellStyle name="Entered" xfId="2117"/>
    <cellStyle name="Entered 2" xfId="9381"/>
    <cellStyle name="Fixed" xfId="2118"/>
    <cellStyle name="Fixed 2" xfId="9382"/>
    <cellStyle name="Grey" xfId="2119"/>
    <cellStyle name="Grey 2" xfId="9383"/>
    <cellStyle name="HEADER" xfId="2120"/>
    <cellStyle name="HEADER 2" xfId="9384"/>
    <cellStyle name="Header1" xfId="2121"/>
    <cellStyle name="Header1 2" xfId="9385"/>
    <cellStyle name="Header2" xfId="2122"/>
    <cellStyle name="Header2 2" xfId="2123"/>
    <cellStyle name="Header2 2 2" xfId="9387"/>
    <cellStyle name="Header2 3" xfId="9386"/>
    <cellStyle name="Heading1" xfId="2124"/>
    <cellStyle name="Heading1 2" xfId="9388"/>
    <cellStyle name="Heading2" xfId="2125"/>
    <cellStyle name="Heading2 2" xfId="9389"/>
    <cellStyle name="Input [yellow]" xfId="2126"/>
    <cellStyle name="Input [yellow] 2" xfId="2127"/>
    <cellStyle name="Input [yellow] 2 2" xfId="9391"/>
    <cellStyle name="Input [yellow] 3" xfId="9390"/>
    <cellStyle name="LG_View_1" xfId="2128"/>
    <cellStyle name="Model" xfId="2129"/>
    <cellStyle name="Model 2" xfId="9392"/>
    <cellStyle name="no dec" xfId="2130"/>
    <cellStyle name="no dec 2" xfId="9393"/>
    <cellStyle name="Normal - Style1" xfId="2131"/>
    <cellStyle name="Normal - Style1 2" xfId="9394"/>
    <cellStyle name="Normal - Style2" xfId="2132"/>
    <cellStyle name="Normal - Style2 2" xfId="9395"/>
    <cellStyle name="Normal - Style3" xfId="2133"/>
    <cellStyle name="Normal - Style3 2" xfId="9396"/>
    <cellStyle name="Normal - Style4" xfId="2134"/>
    <cellStyle name="Normal - Style4 2" xfId="9397"/>
    <cellStyle name="Normal - Style5" xfId="2135"/>
    <cellStyle name="Normal - Style5 2" xfId="9398"/>
    <cellStyle name="Normal - Style6" xfId="2136"/>
    <cellStyle name="Normal - Style6 2" xfId="9399"/>
    <cellStyle name="Normal - Style7" xfId="2137"/>
    <cellStyle name="Normal - Style7 2" xfId="9400"/>
    <cellStyle name="Normal - Style8" xfId="2138"/>
    <cellStyle name="Normal - Style8 2" xfId="9401"/>
    <cellStyle name="Normal_ SG&amp;A Bridge " xfId="2139"/>
    <cellStyle name="Normal1" xfId="2140"/>
    <cellStyle name="Normal1 2" xfId="9402"/>
    <cellStyle name="Normal2" xfId="2141"/>
    <cellStyle name="Normal2 2" xfId="9403"/>
    <cellStyle name="Normal3" xfId="2142"/>
    <cellStyle name="Normal3 2" xfId="9404"/>
    <cellStyle name="Normal4" xfId="2143"/>
    <cellStyle name="Normal4 2" xfId="9405"/>
    <cellStyle name="Percent" xfId="2144"/>
    <cellStyle name="Percent [2]" xfId="2145"/>
    <cellStyle name="Percent [2] 2" xfId="9407"/>
    <cellStyle name="Percent 2" xfId="9406"/>
    <cellStyle name="Percent 3" xfId="9430"/>
    <cellStyle name="Percent 4" xfId="6261"/>
    <cellStyle name="Percent 5" xfId="9431"/>
    <cellStyle name="Percent_1601 분석적 검토_2003_12의 워크시트" xfId="2146"/>
    <cellStyle name="PwC" xfId="2147"/>
    <cellStyle name="PwC 2" xfId="9408"/>
    <cellStyle name="RevList" xfId="2148"/>
    <cellStyle name="RevList 2" xfId="9409"/>
    <cellStyle name="Standard_laroux" xfId="2149"/>
    <cellStyle name="subhead" xfId="2150"/>
    <cellStyle name="subhead 2" xfId="9410"/>
    <cellStyle name="Subtotal" xfId="2151"/>
    <cellStyle name="Subtotal 2" xfId="9411"/>
    <cellStyle name="þ_x001d_ð'&amp;Oy?Hy9_x0008__x000f__x0007_æ_x0007__x0007__x0001__x0001_" xfId="2152"/>
    <cellStyle name="þ_x001d_ð'&amp;Oy?Hy9_x0008__x000f__x0007_æ_x0007__x0007__x0001__x0001_ 2" xfId="9412"/>
    <cellStyle name="Total" xfId="2153"/>
    <cellStyle name="Total 2" xfId="9413"/>
    <cellStyle name="W?rung [0]_laroux" xfId="2154"/>
    <cellStyle name="W?rung_laroux" xfId="2155"/>
    <cellStyle name="강조색1 10" xfId="625"/>
    <cellStyle name="강조색1 11" xfId="626"/>
    <cellStyle name="강조색1 12" xfId="627"/>
    <cellStyle name="강조색1 13" xfId="628"/>
    <cellStyle name="강조색1 14" xfId="629"/>
    <cellStyle name="강조색1 15" xfId="630"/>
    <cellStyle name="강조색1 16" xfId="631"/>
    <cellStyle name="강조색1 17" xfId="632"/>
    <cellStyle name="강조색1 18" xfId="633"/>
    <cellStyle name="강조색1 19" xfId="634"/>
    <cellStyle name="강조색1 2" xfId="635"/>
    <cellStyle name="강조색1 2 2" xfId="636"/>
    <cellStyle name="강조색1 20" xfId="637"/>
    <cellStyle name="강조색1 21" xfId="638"/>
    <cellStyle name="강조색1 22" xfId="639"/>
    <cellStyle name="강조색1 23" xfId="640"/>
    <cellStyle name="강조색1 24" xfId="641"/>
    <cellStyle name="강조색1 25" xfId="642"/>
    <cellStyle name="강조색1 26" xfId="643"/>
    <cellStyle name="강조색1 3" xfId="644"/>
    <cellStyle name="강조색1 4" xfId="645"/>
    <cellStyle name="강조색1 4 2" xfId="646"/>
    <cellStyle name="강조색1 4 3" xfId="647"/>
    <cellStyle name="강조색1 4 4" xfId="648"/>
    <cellStyle name="강조색1 4 5" xfId="649"/>
    <cellStyle name="강조색1 5" xfId="650"/>
    <cellStyle name="강조색1 6" xfId="651"/>
    <cellStyle name="강조색1 7" xfId="652"/>
    <cellStyle name="강조색1 8" xfId="653"/>
    <cellStyle name="강조색1 9" xfId="654"/>
    <cellStyle name="강조색2 10" xfId="655"/>
    <cellStyle name="강조색2 11" xfId="656"/>
    <cellStyle name="강조색2 12" xfId="657"/>
    <cellStyle name="강조색2 13" xfId="658"/>
    <cellStyle name="강조색2 14" xfId="659"/>
    <cellStyle name="강조색2 15" xfId="660"/>
    <cellStyle name="강조색2 16" xfId="661"/>
    <cellStyle name="강조색2 17" xfId="662"/>
    <cellStyle name="강조색2 18" xfId="663"/>
    <cellStyle name="강조색2 19" xfId="664"/>
    <cellStyle name="강조색2 2" xfId="665"/>
    <cellStyle name="강조색2 2 2" xfId="666"/>
    <cellStyle name="강조색2 20" xfId="667"/>
    <cellStyle name="강조색2 21" xfId="668"/>
    <cellStyle name="강조색2 22" xfId="669"/>
    <cellStyle name="강조색2 23" xfId="670"/>
    <cellStyle name="강조색2 24" xfId="671"/>
    <cellStyle name="강조색2 25" xfId="672"/>
    <cellStyle name="강조색2 26" xfId="673"/>
    <cellStyle name="강조색2 3" xfId="674"/>
    <cellStyle name="강조색2 4" xfId="675"/>
    <cellStyle name="강조색2 4 2" xfId="676"/>
    <cellStyle name="강조색2 4 3" xfId="677"/>
    <cellStyle name="강조색2 4 4" xfId="678"/>
    <cellStyle name="강조색2 4 5" xfId="679"/>
    <cellStyle name="강조색2 5" xfId="680"/>
    <cellStyle name="강조색2 6" xfId="681"/>
    <cellStyle name="강조색2 7" xfId="682"/>
    <cellStyle name="강조색2 8" xfId="683"/>
    <cellStyle name="강조색2 9" xfId="684"/>
    <cellStyle name="강조색3 10" xfId="685"/>
    <cellStyle name="강조색3 11" xfId="686"/>
    <cellStyle name="강조색3 12" xfId="687"/>
    <cellStyle name="강조색3 13" xfId="688"/>
    <cellStyle name="강조색3 14" xfId="689"/>
    <cellStyle name="강조색3 15" xfId="690"/>
    <cellStyle name="강조색3 16" xfId="691"/>
    <cellStyle name="강조색3 17" xfId="692"/>
    <cellStyle name="강조색3 18" xfId="693"/>
    <cellStyle name="강조색3 19" xfId="694"/>
    <cellStyle name="강조색3 2" xfId="695"/>
    <cellStyle name="강조색3 2 2" xfId="696"/>
    <cellStyle name="강조색3 20" xfId="697"/>
    <cellStyle name="강조색3 21" xfId="698"/>
    <cellStyle name="강조색3 22" xfId="699"/>
    <cellStyle name="강조색3 23" xfId="700"/>
    <cellStyle name="강조색3 24" xfId="701"/>
    <cellStyle name="강조색3 25" xfId="702"/>
    <cellStyle name="강조색3 26" xfId="703"/>
    <cellStyle name="강조색3 3" xfId="704"/>
    <cellStyle name="강조색3 4" xfId="705"/>
    <cellStyle name="강조색3 4 2" xfId="706"/>
    <cellStyle name="강조색3 4 3" xfId="707"/>
    <cellStyle name="강조색3 4 4" xfId="708"/>
    <cellStyle name="강조색3 4 5" xfId="709"/>
    <cellStyle name="강조색3 5" xfId="710"/>
    <cellStyle name="강조색3 6" xfId="711"/>
    <cellStyle name="강조색3 7" xfId="712"/>
    <cellStyle name="강조색3 8" xfId="713"/>
    <cellStyle name="강조색3 9" xfId="714"/>
    <cellStyle name="강조색4 10" xfId="715"/>
    <cellStyle name="강조색4 11" xfId="716"/>
    <cellStyle name="강조색4 12" xfId="717"/>
    <cellStyle name="강조색4 13" xfId="718"/>
    <cellStyle name="강조색4 14" xfId="719"/>
    <cellStyle name="강조색4 15" xfId="720"/>
    <cellStyle name="강조색4 16" xfId="721"/>
    <cellStyle name="강조색4 17" xfId="722"/>
    <cellStyle name="강조색4 18" xfId="723"/>
    <cellStyle name="강조색4 19" xfId="724"/>
    <cellStyle name="강조색4 2" xfId="725"/>
    <cellStyle name="강조색4 2 2" xfId="726"/>
    <cellStyle name="강조색4 20" xfId="727"/>
    <cellStyle name="강조색4 21" xfId="728"/>
    <cellStyle name="강조색4 22" xfId="729"/>
    <cellStyle name="강조색4 23" xfId="730"/>
    <cellStyle name="강조색4 24" xfId="731"/>
    <cellStyle name="강조색4 25" xfId="732"/>
    <cellStyle name="강조색4 26" xfId="733"/>
    <cellStyle name="강조색4 3" xfId="734"/>
    <cellStyle name="강조색4 4" xfId="735"/>
    <cellStyle name="강조색4 4 2" xfId="736"/>
    <cellStyle name="강조색4 4 3" xfId="737"/>
    <cellStyle name="강조색4 4 4" xfId="738"/>
    <cellStyle name="강조색4 4 5" xfId="739"/>
    <cellStyle name="강조색4 5" xfId="740"/>
    <cellStyle name="강조색4 6" xfId="741"/>
    <cellStyle name="강조색4 7" xfId="742"/>
    <cellStyle name="강조색4 8" xfId="743"/>
    <cellStyle name="강조색4 9" xfId="744"/>
    <cellStyle name="강조색5 10" xfId="745"/>
    <cellStyle name="강조색5 11" xfId="746"/>
    <cellStyle name="강조색5 12" xfId="747"/>
    <cellStyle name="강조색5 13" xfId="748"/>
    <cellStyle name="강조색5 14" xfId="749"/>
    <cellStyle name="강조색5 15" xfId="750"/>
    <cellStyle name="강조색5 16" xfId="751"/>
    <cellStyle name="강조색5 17" xfId="752"/>
    <cellStyle name="강조색5 18" xfId="753"/>
    <cellStyle name="강조색5 19" xfId="754"/>
    <cellStyle name="강조색5 2" xfId="755"/>
    <cellStyle name="강조색5 2 2" xfId="756"/>
    <cellStyle name="강조색5 20" xfId="757"/>
    <cellStyle name="강조색5 21" xfId="758"/>
    <cellStyle name="강조색5 22" xfId="759"/>
    <cellStyle name="강조색5 23" xfId="760"/>
    <cellStyle name="강조색5 24" xfId="761"/>
    <cellStyle name="강조색5 25" xfId="762"/>
    <cellStyle name="강조색5 26" xfId="763"/>
    <cellStyle name="강조색5 3" xfId="764"/>
    <cellStyle name="강조색5 4" xfId="765"/>
    <cellStyle name="강조색5 4 2" xfId="766"/>
    <cellStyle name="강조색5 4 3" xfId="767"/>
    <cellStyle name="강조색5 4 4" xfId="768"/>
    <cellStyle name="강조색5 4 5" xfId="769"/>
    <cellStyle name="강조색5 5" xfId="770"/>
    <cellStyle name="강조색5 6" xfId="771"/>
    <cellStyle name="강조색5 7" xfId="772"/>
    <cellStyle name="강조색5 8" xfId="773"/>
    <cellStyle name="강조색5 9" xfId="774"/>
    <cellStyle name="강조색6 10" xfId="775"/>
    <cellStyle name="강조색6 11" xfId="776"/>
    <cellStyle name="강조색6 12" xfId="777"/>
    <cellStyle name="강조색6 13" xfId="778"/>
    <cellStyle name="강조색6 14" xfId="779"/>
    <cellStyle name="강조색6 15" xfId="780"/>
    <cellStyle name="강조색6 16" xfId="781"/>
    <cellStyle name="강조색6 17" xfId="782"/>
    <cellStyle name="강조색6 18" xfId="783"/>
    <cellStyle name="강조색6 19" xfId="784"/>
    <cellStyle name="강조색6 2" xfId="785"/>
    <cellStyle name="강조색6 2 2" xfId="786"/>
    <cellStyle name="강조색6 20" xfId="787"/>
    <cellStyle name="강조색6 21" xfId="788"/>
    <cellStyle name="강조색6 22" xfId="789"/>
    <cellStyle name="강조색6 23" xfId="790"/>
    <cellStyle name="강조색6 24" xfId="791"/>
    <cellStyle name="강조색6 25" xfId="792"/>
    <cellStyle name="강조색6 26" xfId="793"/>
    <cellStyle name="강조색6 3" xfId="794"/>
    <cellStyle name="강조색6 4" xfId="795"/>
    <cellStyle name="강조색6 4 2" xfId="796"/>
    <cellStyle name="강조색6 4 3" xfId="797"/>
    <cellStyle name="강조색6 4 4" xfId="798"/>
    <cellStyle name="강조색6 4 5" xfId="799"/>
    <cellStyle name="강조색6 5" xfId="800"/>
    <cellStyle name="강조색6 6" xfId="801"/>
    <cellStyle name="강조색6 7" xfId="802"/>
    <cellStyle name="강조색6 8" xfId="803"/>
    <cellStyle name="강조색6 9" xfId="804"/>
    <cellStyle name="경고문 10" xfId="805"/>
    <cellStyle name="경고문 11" xfId="806"/>
    <cellStyle name="경고문 12" xfId="807"/>
    <cellStyle name="경고문 13" xfId="808"/>
    <cellStyle name="경고문 14" xfId="809"/>
    <cellStyle name="경고문 15" xfId="810"/>
    <cellStyle name="경고문 16" xfId="811"/>
    <cellStyle name="경고문 17" xfId="812"/>
    <cellStyle name="경고문 18" xfId="813"/>
    <cellStyle name="경고문 19" xfId="814"/>
    <cellStyle name="경고문 2" xfId="815"/>
    <cellStyle name="경고문 2 2" xfId="816"/>
    <cellStyle name="경고문 20" xfId="817"/>
    <cellStyle name="경고문 21" xfId="818"/>
    <cellStyle name="경고문 22" xfId="819"/>
    <cellStyle name="경고문 23" xfId="820"/>
    <cellStyle name="경고문 24" xfId="821"/>
    <cellStyle name="경고문 25" xfId="822"/>
    <cellStyle name="경고문 26" xfId="823"/>
    <cellStyle name="경고문 3" xfId="824"/>
    <cellStyle name="경고문 4" xfId="825"/>
    <cellStyle name="경고문 4 2" xfId="826"/>
    <cellStyle name="경고문 4 3" xfId="827"/>
    <cellStyle name="경고문 4 4" xfId="828"/>
    <cellStyle name="경고문 4 5" xfId="829"/>
    <cellStyle name="경고문 5" xfId="830"/>
    <cellStyle name="경고문 6" xfId="831"/>
    <cellStyle name="경고문 7" xfId="832"/>
    <cellStyle name="경고문 8" xfId="833"/>
    <cellStyle name="경고문 9" xfId="834"/>
    <cellStyle name="계산 10" xfId="835"/>
    <cellStyle name="계산 11" xfId="836"/>
    <cellStyle name="계산 12" xfId="837"/>
    <cellStyle name="계산 13" xfId="838"/>
    <cellStyle name="계산 14" xfId="839"/>
    <cellStyle name="계산 15" xfId="840"/>
    <cellStyle name="계산 16" xfId="841"/>
    <cellStyle name="계산 17" xfId="842"/>
    <cellStyle name="계산 18" xfId="843"/>
    <cellStyle name="계산 19" xfId="844"/>
    <cellStyle name="계산 2" xfId="845"/>
    <cellStyle name="계산 2 2" xfId="846"/>
    <cellStyle name="계산 20" xfId="847"/>
    <cellStyle name="계산 21" xfId="848"/>
    <cellStyle name="계산 22" xfId="849"/>
    <cellStyle name="계산 23" xfId="850"/>
    <cellStyle name="계산 24" xfId="851"/>
    <cellStyle name="계산 25" xfId="852"/>
    <cellStyle name="계산 26" xfId="853"/>
    <cellStyle name="계산 3" xfId="854"/>
    <cellStyle name="계산 4" xfId="855"/>
    <cellStyle name="계산 4 2" xfId="856"/>
    <cellStyle name="계산 4 3" xfId="857"/>
    <cellStyle name="계산 4 4" xfId="858"/>
    <cellStyle name="계산 4 5" xfId="859"/>
    <cellStyle name="계산 5" xfId="860"/>
    <cellStyle name="계산 6" xfId="861"/>
    <cellStyle name="계산 7" xfId="862"/>
    <cellStyle name="계산 8" xfId="863"/>
    <cellStyle name="계산 9" xfId="864"/>
    <cellStyle name="고정소숫점" xfId="865"/>
    <cellStyle name="고정출력1" xfId="866"/>
    <cellStyle name="고정출력2" xfId="867"/>
    <cellStyle name="咬訌裝?report-2 " xfId="868"/>
    <cellStyle name="금액" xfId="869"/>
    <cellStyle name="금액 2" xfId="870"/>
    <cellStyle name="나쁨 10" xfId="871"/>
    <cellStyle name="나쁨 11" xfId="872"/>
    <cellStyle name="나쁨 12" xfId="873"/>
    <cellStyle name="나쁨 13" xfId="874"/>
    <cellStyle name="나쁨 14" xfId="875"/>
    <cellStyle name="나쁨 15" xfId="876"/>
    <cellStyle name="나쁨 16" xfId="877"/>
    <cellStyle name="나쁨 17" xfId="878"/>
    <cellStyle name="나쁨 18" xfId="879"/>
    <cellStyle name="나쁨 19" xfId="880"/>
    <cellStyle name="나쁨 2" xfId="881"/>
    <cellStyle name="나쁨 2 2" xfId="882"/>
    <cellStyle name="나쁨 20" xfId="883"/>
    <cellStyle name="나쁨 21" xfId="884"/>
    <cellStyle name="나쁨 22" xfId="885"/>
    <cellStyle name="나쁨 23" xfId="886"/>
    <cellStyle name="나쁨 24" xfId="887"/>
    <cellStyle name="나쁨 25" xfId="888"/>
    <cellStyle name="나쁨 26" xfId="889"/>
    <cellStyle name="나쁨 27" xfId="890"/>
    <cellStyle name="나쁨 28" xfId="891"/>
    <cellStyle name="나쁨 29" xfId="892"/>
    <cellStyle name="나쁨 3" xfId="893"/>
    <cellStyle name="나쁨 30" xfId="894"/>
    <cellStyle name="나쁨 4" xfId="895"/>
    <cellStyle name="나쁨 5" xfId="896"/>
    <cellStyle name="나쁨 6" xfId="897"/>
    <cellStyle name="나쁨 7" xfId="898"/>
    <cellStyle name="나쁨 7 2" xfId="899"/>
    <cellStyle name="나쁨 7 3" xfId="900"/>
    <cellStyle name="나쁨 7 4" xfId="901"/>
    <cellStyle name="나쁨 7 5" xfId="902"/>
    <cellStyle name="나쁨 8" xfId="903"/>
    <cellStyle name="나쁨 9" xfId="904"/>
    <cellStyle name="날짜" xfId="905"/>
    <cellStyle name="달러" xfId="906"/>
    <cellStyle name="뒤에 오는 하이퍼링크_00.결산명세서(1)" xfId="907"/>
    <cellStyle name="똿뗦먛귟 [0.00]_PRODUCT DETAIL Q1" xfId="908"/>
    <cellStyle name="똿뗦먛귟_PRODUCT DETAIL Q1" xfId="909"/>
    <cellStyle name="메모 10" xfId="910"/>
    <cellStyle name="메모 10 10" xfId="2897"/>
    <cellStyle name="메모 10 11" xfId="2898"/>
    <cellStyle name="메모 10 12" xfId="2899"/>
    <cellStyle name="메모 10 13" xfId="2900"/>
    <cellStyle name="메모 10 14" xfId="2901"/>
    <cellStyle name="메모 10 15" xfId="2902"/>
    <cellStyle name="메모 10 2" xfId="911"/>
    <cellStyle name="메모 10 2 10" xfId="2903"/>
    <cellStyle name="메모 10 2 11" xfId="2904"/>
    <cellStyle name="메모 10 2 12" xfId="2905"/>
    <cellStyle name="메모 10 2 13" xfId="2906"/>
    <cellStyle name="메모 10 2 14" xfId="2907"/>
    <cellStyle name="메모 10 2 2" xfId="912"/>
    <cellStyle name="메모 10 2 3" xfId="2908"/>
    <cellStyle name="메모 10 2 4" xfId="2909"/>
    <cellStyle name="메모 10 2 5" xfId="2910"/>
    <cellStyle name="메모 10 2 6" xfId="2911"/>
    <cellStyle name="메모 10 2 7" xfId="2912"/>
    <cellStyle name="메모 10 2 8" xfId="2913"/>
    <cellStyle name="메모 10 2 9" xfId="2914"/>
    <cellStyle name="메모 10 3" xfId="913"/>
    <cellStyle name="메모 10 4" xfId="2915"/>
    <cellStyle name="메모 10 5" xfId="2916"/>
    <cellStyle name="메모 10 6" xfId="2917"/>
    <cellStyle name="메모 10 7" xfId="2918"/>
    <cellStyle name="메모 10 8" xfId="2919"/>
    <cellStyle name="메모 10 9" xfId="2920"/>
    <cellStyle name="메모 11" xfId="914"/>
    <cellStyle name="메모 11 10" xfId="2921"/>
    <cellStyle name="메모 11 11" xfId="2922"/>
    <cellStyle name="메모 11 12" xfId="2923"/>
    <cellStyle name="메모 11 13" xfId="2924"/>
    <cellStyle name="메모 11 14" xfId="2925"/>
    <cellStyle name="메모 11 15" xfId="2926"/>
    <cellStyle name="메모 11 2" xfId="915"/>
    <cellStyle name="메모 11 2 10" xfId="2927"/>
    <cellStyle name="메모 11 2 11" xfId="2928"/>
    <cellStyle name="메모 11 2 12" xfId="2929"/>
    <cellStyle name="메모 11 2 13" xfId="2930"/>
    <cellStyle name="메모 11 2 14" xfId="2931"/>
    <cellStyle name="메모 11 2 2" xfId="916"/>
    <cellStyle name="메모 11 2 3" xfId="2932"/>
    <cellStyle name="메모 11 2 4" xfId="2933"/>
    <cellStyle name="메모 11 2 5" xfId="2934"/>
    <cellStyle name="메모 11 2 6" xfId="2935"/>
    <cellStyle name="메모 11 2 7" xfId="2936"/>
    <cellStyle name="메모 11 2 8" xfId="2937"/>
    <cellStyle name="메모 11 2 9" xfId="2938"/>
    <cellStyle name="메모 11 3" xfId="917"/>
    <cellStyle name="메모 11 4" xfId="2939"/>
    <cellStyle name="메모 11 5" xfId="2940"/>
    <cellStyle name="메모 11 6" xfId="2941"/>
    <cellStyle name="메모 11 7" xfId="2942"/>
    <cellStyle name="메모 11 8" xfId="2943"/>
    <cellStyle name="메모 11 9" xfId="2944"/>
    <cellStyle name="메모 12" xfId="918"/>
    <cellStyle name="메모 12 10" xfId="2945"/>
    <cellStyle name="메모 12 11" xfId="2946"/>
    <cellStyle name="메모 12 12" xfId="2947"/>
    <cellStyle name="메모 12 13" xfId="2948"/>
    <cellStyle name="메모 12 14" xfId="2949"/>
    <cellStyle name="메모 12 15" xfId="2950"/>
    <cellStyle name="메모 12 2" xfId="919"/>
    <cellStyle name="메모 12 2 10" xfId="2951"/>
    <cellStyle name="메모 12 2 11" xfId="2952"/>
    <cellStyle name="메모 12 2 12" xfId="2953"/>
    <cellStyle name="메모 12 2 13" xfId="2954"/>
    <cellStyle name="메모 12 2 14" xfId="2955"/>
    <cellStyle name="메모 12 2 2" xfId="920"/>
    <cellStyle name="메모 12 2 3" xfId="2956"/>
    <cellStyle name="메모 12 2 4" xfId="2957"/>
    <cellStyle name="메모 12 2 5" xfId="2958"/>
    <cellStyle name="메모 12 2 6" xfId="2959"/>
    <cellStyle name="메모 12 2 7" xfId="2960"/>
    <cellStyle name="메모 12 2 8" xfId="2961"/>
    <cellStyle name="메모 12 2 9" xfId="2962"/>
    <cellStyle name="메모 12 3" xfId="921"/>
    <cellStyle name="메모 12 4" xfId="2963"/>
    <cellStyle name="메모 12 5" xfId="2964"/>
    <cellStyle name="메모 12 6" xfId="2965"/>
    <cellStyle name="메모 12 7" xfId="2966"/>
    <cellStyle name="메모 12 8" xfId="2967"/>
    <cellStyle name="메모 12 9" xfId="2968"/>
    <cellStyle name="메모 13" xfId="922"/>
    <cellStyle name="메모 13 10" xfId="2969"/>
    <cellStyle name="메모 13 11" xfId="2970"/>
    <cellStyle name="메모 13 12" xfId="2971"/>
    <cellStyle name="메모 13 13" xfId="2972"/>
    <cellStyle name="메모 13 14" xfId="2973"/>
    <cellStyle name="메모 13 15" xfId="2974"/>
    <cellStyle name="메모 13 2" xfId="923"/>
    <cellStyle name="메모 13 2 10" xfId="2975"/>
    <cellStyle name="메모 13 2 11" xfId="2976"/>
    <cellStyle name="메모 13 2 12" xfId="2977"/>
    <cellStyle name="메모 13 2 13" xfId="2978"/>
    <cellStyle name="메모 13 2 14" xfId="2979"/>
    <cellStyle name="메모 13 2 2" xfId="924"/>
    <cellStyle name="메모 13 2 3" xfId="2980"/>
    <cellStyle name="메모 13 2 4" xfId="2981"/>
    <cellStyle name="메모 13 2 5" xfId="2982"/>
    <cellStyle name="메모 13 2 6" xfId="2983"/>
    <cellStyle name="메모 13 2 7" xfId="2984"/>
    <cellStyle name="메모 13 2 8" xfId="2985"/>
    <cellStyle name="메모 13 2 9" xfId="2986"/>
    <cellStyle name="메모 13 3" xfId="925"/>
    <cellStyle name="메모 13 4" xfId="2987"/>
    <cellStyle name="메모 13 5" xfId="2988"/>
    <cellStyle name="메모 13 6" xfId="2989"/>
    <cellStyle name="메모 13 7" xfId="2990"/>
    <cellStyle name="메모 13 8" xfId="2991"/>
    <cellStyle name="메모 13 9" xfId="2992"/>
    <cellStyle name="메모 14" xfId="926"/>
    <cellStyle name="메모 14 10" xfId="2993"/>
    <cellStyle name="메모 14 11" xfId="2994"/>
    <cellStyle name="메모 14 12" xfId="2995"/>
    <cellStyle name="메모 14 13" xfId="2996"/>
    <cellStyle name="메모 14 14" xfId="2997"/>
    <cellStyle name="메모 14 15" xfId="2998"/>
    <cellStyle name="메모 14 2" xfId="927"/>
    <cellStyle name="메모 14 2 10" xfId="2999"/>
    <cellStyle name="메모 14 2 11" xfId="3000"/>
    <cellStyle name="메모 14 2 12" xfId="3001"/>
    <cellStyle name="메모 14 2 13" xfId="3002"/>
    <cellStyle name="메모 14 2 14" xfId="3003"/>
    <cellStyle name="메모 14 2 2" xfId="928"/>
    <cellStyle name="메모 14 2 3" xfId="3004"/>
    <cellStyle name="메모 14 2 4" xfId="3005"/>
    <cellStyle name="메모 14 2 5" xfId="3006"/>
    <cellStyle name="메모 14 2 6" xfId="3007"/>
    <cellStyle name="메모 14 2 7" xfId="3008"/>
    <cellStyle name="메모 14 2 8" xfId="3009"/>
    <cellStyle name="메모 14 2 9" xfId="3010"/>
    <cellStyle name="메모 14 3" xfId="929"/>
    <cellStyle name="메모 14 4" xfId="3011"/>
    <cellStyle name="메모 14 5" xfId="3012"/>
    <cellStyle name="메모 14 6" xfId="3013"/>
    <cellStyle name="메모 14 7" xfId="3014"/>
    <cellStyle name="메모 14 8" xfId="3015"/>
    <cellStyle name="메모 14 9" xfId="3016"/>
    <cellStyle name="메모 15" xfId="930"/>
    <cellStyle name="메모 15 10" xfId="3017"/>
    <cellStyle name="메모 15 11" xfId="3018"/>
    <cellStyle name="메모 15 12" xfId="3019"/>
    <cellStyle name="메모 15 13" xfId="3020"/>
    <cellStyle name="메모 15 14" xfId="3021"/>
    <cellStyle name="메모 15 15" xfId="3022"/>
    <cellStyle name="메모 15 2" xfId="931"/>
    <cellStyle name="메모 15 2 10" xfId="3023"/>
    <cellStyle name="메모 15 2 11" xfId="3024"/>
    <cellStyle name="메모 15 2 12" xfId="3025"/>
    <cellStyle name="메모 15 2 13" xfId="3026"/>
    <cellStyle name="메모 15 2 14" xfId="3027"/>
    <cellStyle name="메모 15 2 2" xfId="932"/>
    <cellStyle name="메모 15 2 3" xfId="3028"/>
    <cellStyle name="메모 15 2 4" xfId="3029"/>
    <cellStyle name="메모 15 2 5" xfId="3030"/>
    <cellStyle name="메모 15 2 6" xfId="3031"/>
    <cellStyle name="메모 15 2 7" xfId="3032"/>
    <cellStyle name="메모 15 2 8" xfId="3033"/>
    <cellStyle name="메모 15 2 9" xfId="3034"/>
    <cellStyle name="메모 15 3" xfId="933"/>
    <cellStyle name="메모 15 4" xfId="3035"/>
    <cellStyle name="메모 15 5" xfId="3036"/>
    <cellStyle name="메모 15 6" xfId="3037"/>
    <cellStyle name="메모 15 7" xfId="3038"/>
    <cellStyle name="메모 15 8" xfId="3039"/>
    <cellStyle name="메모 15 9" xfId="3040"/>
    <cellStyle name="메모 16" xfId="934"/>
    <cellStyle name="메모 17" xfId="935"/>
    <cellStyle name="메모 18" xfId="936"/>
    <cellStyle name="메모 19" xfId="937"/>
    <cellStyle name="메모 2" xfId="938"/>
    <cellStyle name="메모 2 2" xfId="939"/>
    <cellStyle name="메모 2 2 10" xfId="3041"/>
    <cellStyle name="메모 2 2 11" xfId="3042"/>
    <cellStyle name="메모 2 2 12" xfId="3043"/>
    <cellStyle name="메모 2 2 13" xfId="3044"/>
    <cellStyle name="메모 2 2 14" xfId="3045"/>
    <cellStyle name="메모 2 2 15" xfId="3046"/>
    <cellStyle name="메모 2 2 16" xfId="3047"/>
    <cellStyle name="메모 2 2 2" xfId="940"/>
    <cellStyle name="메모 2 2 2 10" xfId="3048"/>
    <cellStyle name="메모 2 2 2 11" xfId="3049"/>
    <cellStyle name="메모 2 2 2 12" xfId="3050"/>
    <cellStyle name="메모 2 2 2 13" xfId="3051"/>
    <cellStyle name="메모 2 2 2 14" xfId="3052"/>
    <cellStyle name="메모 2 2 2 15" xfId="3053"/>
    <cellStyle name="메모 2 2 2 16" xfId="3054"/>
    <cellStyle name="메모 2 2 2 2" xfId="941"/>
    <cellStyle name="메모 2 2 2 2 10" xfId="3055"/>
    <cellStyle name="메모 2 2 2 2 11" xfId="3056"/>
    <cellStyle name="메모 2 2 2 2 12" xfId="3057"/>
    <cellStyle name="메모 2 2 2 2 13" xfId="3058"/>
    <cellStyle name="메모 2 2 2 2 14" xfId="3059"/>
    <cellStyle name="메모 2 2 2 2 2" xfId="942"/>
    <cellStyle name="메모 2 2 2 2 3" xfId="3060"/>
    <cellStyle name="메모 2 2 2 2 4" xfId="3061"/>
    <cellStyle name="메모 2 2 2 2 5" xfId="3062"/>
    <cellStyle name="메모 2 2 2 2 6" xfId="3063"/>
    <cellStyle name="메모 2 2 2 2 7" xfId="3064"/>
    <cellStyle name="메모 2 2 2 2 8" xfId="3065"/>
    <cellStyle name="메모 2 2 2 2 9" xfId="3066"/>
    <cellStyle name="메모 2 2 2 3" xfId="943"/>
    <cellStyle name="메모 2 2 2 3 10" xfId="3067"/>
    <cellStyle name="메모 2 2 2 3 11" xfId="3068"/>
    <cellStyle name="메모 2 2 2 3 12" xfId="3069"/>
    <cellStyle name="메모 2 2 2 3 13" xfId="3070"/>
    <cellStyle name="메모 2 2 2 3 14" xfId="3071"/>
    <cellStyle name="메모 2 2 2 3 15" xfId="3072"/>
    <cellStyle name="메모 2 2 2 3 2" xfId="944"/>
    <cellStyle name="메모 2 2 2 3 2 10" xfId="3073"/>
    <cellStyle name="메모 2 2 2 3 2 11" xfId="3074"/>
    <cellStyle name="메모 2 2 2 3 2 12" xfId="3075"/>
    <cellStyle name="메모 2 2 2 3 2 13" xfId="3076"/>
    <cellStyle name="메모 2 2 2 3 2 14" xfId="3077"/>
    <cellStyle name="메모 2 2 2 3 2 2" xfId="945"/>
    <cellStyle name="메모 2 2 2 3 2 3" xfId="3078"/>
    <cellStyle name="메모 2 2 2 3 2 4" xfId="3079"/>
    <cellStyle name="메모 2 2 2 3 2 5" xfId="3080"/>
    <cellStyle name="메모 2 2 2 3 2 6" xfId="3081"/>
    <cellStyle name="메모 2 2 2 3 2 7" xfId="3082"/>
    <cellStyle name="메모 2 2 2 3 2 8" xfId="3083"/>
    <cellStyle name="메모 2 2 2 3 2 9" xfId="3084"/>
    <cellStyle name="메모 2 2 2 3 3" xfId="946"/>
    <cellStyle name="메모 2 2 2 3 4" xfId="3085"/>
    <cellStyle name="메모 2 2 2 3 5" xfId="3086"/>
    <cellStyle name="메모 2 2 2 3 6" xfId="3087"/>
    <cellStyle name="메모 2 2 2 3 7" xfId="3088"/>
    <cellStyle name="메모 2 2 2 3 8" xfId="3089"/>
    <cellStyle name="메모 2 2 2 3 9" xfId="3090"/>
    <cellStyle name="메모 2 2 2 4" xfId="947"/>
    <cellStyle name="메모 2 2 2 5" xfId="3091"/>
    <cellStyle name="메모 2 2 2 6" xfId="3092"/>
    <cellStyle name="메모 2 2 2 7" xfId="3093"/>
    <cellStyle name="메모 2 2 2 8" xfId="3094"/>
    <cellStyle name="메모 2 2 2 9" xfId="3095"/>
    <cellStyle name="메모 2 2 3" xfId="948"/>
    <cellStyle name="메모 2 2 3 10" xfId="3096"/>
    <cellStyle name="메모 2 2 3 11" xfId="3097"/>
    <cellStyle name="메모 2 2 3 12" xfId="3098"/>
    <cellStyle name="메모 2 2 3 13" xfId="3099"/>
    <cellStyle name="메모 2 2 3 14" xfId="3100"/>
    <cellStyle name="메모 2 2 3 2" xfId="949"/>
    <cellStyle name="메모 2 2 3 3" xfId="3101"/>
    <cellStyle name="메모 2 2 3 4" xfId="3102"/>
    <cellStyle name="메모 2 2 3 5" xfId="3103"/>
    <cellStyle name="메모 2 2 3 6" xfId="3104"/>
    <cellStyle name="메모 2 2 3 7" xfId="3105"/>
    <cellStyle name="메모 2 2 3 8" xfId="3106"/>
    <cellStyle name="메모 2 2 3 9" xfId="3107"/>
    <cellStyle name="메모 2 2 4" xfId="950"/>
    <cellStyle name="메모 2 2 5" xfId="3108"/>
    <cellStyle name="메모 2 2 6" xfId="3109"/>
    <cellStyle name="메모 2 2 7" xfId="3110"/>
    <cellStyle name="메모 2 2 8" xfId="3111"/>
    <cellStyle name="메모 2 2 9" xfId="3112"/>
    <cellStyle name="메모 2 3" xfId="951"/>
    <cellStyle name="메모 2 3 10" xfId="3113"/>
    <cellStyle name="메모 2 3 11" xfId="3114"/>
    <cellStyle name="메모 2 3 12" xfId="3115"/>
    <cellStyle name="메모 2 3 13" xfId="3116"/>
    <cellStyle name="메모 2 3 14" xfId="3117"/>
    <cellStyle name="메모 2 3 15" xfId="3118"/>
    <cellStyle name="메모 2 3 16" xfId="3119"/>
    <cellStyle name="메모 2 3 2" xfId="952"/>
    <cellStyle name="메모 2 3 2 10" xfId="3120"/>
    <cellStyle name="메모 2 3 2 11" xfId="3121"/>
    <cellStyle name="메모 2 3 2 12" xfId="3122"/>
    <cellStyle name="메모 2 3 2 13" xfId="3123"/>
    <cellStyle name="메모 2 3 2 14" xfId="3124"/>
    <cellStyle name="메모 2 3 2 2" xfId="953"/>
    <cellStyle name="메모 2 3 2 3" xfId="3125"/>
    <cellStyle name="메모 2 3 2 4" xfId="3126"/>
    <cellStyle name="메모 2 3 2 5" xfId="3127"/>
    <cellStyle name="메모 2 3 2 6" xfId="3128"/>
    <cellStyle name="메모 2 3 2 7" xfId="3129"/>
    <cellStyle name="메모 2 3 2 8" xfId="3130"/>
    <cellStyle name="메모 2 3 2 9" xfId="3131"/>
    <cellStyle name="메모 2 3 3" xfId="954"/>
    <cellStyle name="메모 2 3 3 10" xfId="3132"/>
    <cellStyle name="메모 2 3 3 11" xfId="3133"/>
    <cellStyle name="메모 2 3 3 12" xfId="3134"/>
    <cellStyle name="메모 2 3 3 13" xfId="3135"/>
    <cellStyle name="메모 2 3 3 14" xfId="3136"/>
    <cellStyle name="메모 2 3 3 15" xfId="3137"/>
    <cellStyle name="메모 2 3 3 2" xfId="955"/>
    <cellStyle name="메모 2 3 3 2 10" xfId="3138"/>
    <cellStyle name="메모 2 3 3 2 11" xfId="3139"/>
    <cellStyle name="메모 2 3 3 2 12" xfId="3140"/>
    <cellStyle name="메모 2 3 3 2 13" xfId="3141"/>
    <cellStyle name="메모 2 3 3 2 14" xfId="3142"/>
    <cellStyle name="메모 2 3 3 2 2" xfId="956"/>
    <cellStyle name="메모 2 3 3 2 3" xfId="3143"/>
    <cellStyle name="메모 2 3 3 2 4" xfId="3144"/>
    <cellStyle name="메모 2 3 3 2 5" xfId="3145"/>
    <cellStyle name="메모 2 3 3 2 6" xfId="3146"/>
    <cellStyle name="메모 2 3 3 2 7" xfId="3147"/>
    <cellStyle name="메모 2 3 3 2 8" xfId="3148"/>
    <cellStyle name="메모 2 3 3 2 9" xfId="3149"/>
    <cellStyle name="메모 2 3 3 3" xfId="957"/>
    <cellStyle name="메모 2 3 3 4" xfId="3150"/>
    <cellStyle name="메모 2 3 3 5" xfId="3151"/>
    <cellStyle name="메모 2 3 3 6" xfId="3152"/>
    <cellStyle name="메모 2 3 3 7" xfId="3153"/>
    <cellStyle name="메모 2 3 3 8" xfId="3154"/>
    <cellStyle name="메모 2 3 3 9" xfId="3155"/>
    <cellStyle name="메모 2 3 4" xfId="958"/>
    <cellStyle name="메모 2 3 5" xfId="3156"/>
    <cellStyle name="메모 2 3 6" xfId="3157"/>
    <cellStyle name="메모 2 3 7" xfId="3158"/>
    <cellStyle name="메모 2 3 8" xfId="3159"/>
    <cellStyle name="메모 2 3 9" xfId="3160"/>
    <cellStyle name="메모 2 4" xfId="959"/>
    <cellStyle name="메모 2 4 10" xfId="3161"/>
    <cellStyle name="메모 2 4 11" xfId="3162"/>
    <cellStyle name="메모 2 4 12" xfId="3163"/>
    <cellStyle name="메모 2 4 13" xfId="3164"/>
    <cellStyle name="메모 2 4 14" xfId="3165"/>
    <cellStyle name="메모 2 4 15" xfId="3166"/>
    <cellStyle name="메모 2 4 2" xfId="960"/>
    <cellStyle name="메모 2 4 2 10" xfId="3167"/>
    <cellStyle name="메모 2 4 2 11" xfId="3168"/>
    <cellStyle name="메모 2 4 2 12" xfId="3169"/>
    <cellStyle name="메모 2 4 2 13" xfId="3170"/>
    <cellStyle name="메모 2 4 2 14" xfId="3171"/>
    <cellStyle name="메모 2 4 2 2" xfId="961"/>
    <cellStyle name="메모 2 4 2 3" xfId="3172"/>
    <cellStyle name="메모 2 4 2 4" xfId="3173"/>
    <cellStyle name="메모 2 4 2 5" xfId="3174"/>
    <cellStyle name="메모 2 4 2 6" xfId="3175"/>
    <cellStyle name="메모 2 4 2 7" xfId="3176"/>
    <cellStyle name="메모 2 4 2 8" xfId="3177"/>
    <cellStyle name="메모 2 4 2 9" xfId="3178"/>
    <cellStyle name="메모 2 4 3" xfId="962"/>
    <cellStyle name="메모 2 4 4" xfId="3179"/>
    <cellStyle name="메모 2 4 5" xfId="3180"/>
    <cellStyle name="메모 2 4 6" xfId="3181"/>
    <cellStyle name="메모 2 4 7" xfId="3182"/>
    <cellStyle name="메모 2 4 8" xfId="3183"/>
    <cellStyle name="메모 2 4 9" xfId="3184"/>
    <cellStyle name="메모 3" xfId="963"/>
    <cellStyle name="메모 3 10" xfId="3185"/>
    <cellStyle name="메모 3 11" xfId="3186"/>
    <cellStyle name="메모 3 12" xfId="3187"/>
    <cellStyle name="메모 3 13" xfId="3188"/>
    <cellStyle name="메모 3 14" xfId="3189"/>
    <cellStyle name="메모 3 15" xfId="3190"/>
    <cellStyle name="메모 3 16" xfId="3191"/>
    <cellStyle name="메모 3 2" xfId="964"/>
    <cellStyle name="메모 3 2 10" xfId="3192"/>
    <cellStyle name="메모 3 2 11" xfId="3193"/>
    <cellStyle name="메모 3 2 12" xfId="3194"/>
    <cellStyle name="메모 3 2 13" xfId="3195"/>
    <cellStyle name="메모 3 2 14" xfId="3196"/>
    <cellStyle name="메모 3 2 2" xfId="965"/>
    <cellStyle name="메모 3 2 3" xfId="3197"/>
    <cellStyle name="메모 3 2 4" xfId="3198"/>
    <cellStyle name="메모 3 2 5" xfId="3199"/>
    <cellStyle name="메모 3 2 6" xfId="3200"/>
    <cellStyle name="메모 3 2 7" xfId="3201"/>
    <cellStyle name="메모 3 2 8" xfId="3202"/>
    <cellStyle name="메모 3 2 9" xfId="3203"/>
    <cellStyle name="메모 3 3" xfId="966"/>
    <cellStyle name="메모 3 3 10" xfId="3204"/>
    <cellStyle name="메모 3 3 11" xfId="3205"/>
    <cellStyle name="메모 3 3 12" xfId="3206"/>
    <cellStyle name="메모 3 3 13" xfId="3207"/>
    <cellStyle name="메모 3 3 14" xfId="3208"/>
    <cellStyle name="메모 3 3 15" xfId="3209"/>
    <cellStyle name="메모 3 3 2" xfId="967"/>
    <cellStyle name="메모 3 3 2 10" xfId="3210"/>
    <cellStyle name="메모 3 3 2 11" xfId="3211"/>
    <cellStyle name="메모 3 3 2 12" xfId="3212"/>
    <cellStyle name="메모 3 3 2 13" xfId="3213"/>
    <cellStyle name="메모 3 3 2 14" xfId="3214"/>
    <cellStyle name="메모 3 3 2 2" xfId="968"/>
    <cellStyle name="메모 3 3 2 3" xfId="3215"/>
    <cellStyle name="메모 3 3 2 4" xfId="3216"/>
    <cellStyle name="메모 3 3 2 5" xfId="3217"/>
    <cellStyle name="메모 3 3 2 6" xfId="3218"/>
    <cellStyle name="메모 3 3 2 7" xfId="3219"/>
    <cellStyle name="메모 3 3 2 8" xfId="3220"/>
    <cellStyle name="메모 3 3 2 9" xfId="3221"/>
    <cellStyle name="메모 3 3 3" xfId="969"/>
    <cellStyle name="메모 3 3 4" xfId="3222"/>
    <cellStyle name="메모 3 3 5" xfId="3223"/>
    <cellStyle name="메모 3 3 6" xfId="3224"/>
    <cellStyle name="메모 3 3 7" xfId="3225"/>
    <cellStyle name="메모 3 3 8" xfId="3226"/>
    <cellStyle name="메모 3 3 9" xfId="3227"/>
    <cellStyle name="메모 3 4" xfId="970"/>
    <cellStyle name="메모 3 5" xfId="3228"/>
    <cellStyle name="메모 3 6" xfId="3229"/>
    <cellStyle name="메모 3 7" xfId="3230"/>
    <cellStyle name="메모 3 8" xfId="3231"/>
    <cellStyle name="메모 3 9" xfId="3232"/>
    <cellStyle name="메모 4" xfId="971"/>
    <cellStyle name="메모 4 10" xfId="3233"/>
    <cellStyle name="메모 4 11" xfId="3234"/>
    <cellStyle name="메모 4 12" xfId="3235"/>
    <cellStyle name="메모 4 13" xfId="3236"/>
    <cellStyle name="메모 4 14" xfId="3237"/>
    <cellStyle name="메모 4 15" xfId="3238"/>
    <cellStyle name="메모 4 16" xfId="3239"/>
    <cellStyle name="메모 4 17" xfId="3240"/>
    <cellStyle name="메모 4 18" xfId="3241"/>
    <cellStyle name="메모 4 19" xfId="3242"/>
    <cellStyle name="메모 4 2" xfId="972"/>
    <cellStyle name="메모 4 2 10" xfId="3243"/>
    <cellStyle name="메모 4 2 11" xfId="3244"/>
    <cellStyle name="메모 4 2 12" xfId="3245"/>
    <cellStyle name="메모 4 2 13" xfId="3246"/>
    <cellStyle name="메모 4 2 14" xfId="3247"/>
    <cellStyle name="메모 4 2 2" xfId="973"/>
    <cellStyle name="메모 4 2 3" xfId="3248"/>
    <cellStyle name="메모 4 2 4" xfId="3249"/>
    <cellStyle name="메모 4 2 5" xfId="3250"/>
    <cellStyle name="메모 4 2 6" xfId="3251"/>
    <cellStyle name="메모 4 2 7" xfId="3252"/>
    <cellStyle name="메모 4 2 8" xfId="3253"/>
    <cellStyle name="메모 4 2 9" xfId="3254"/>
    <cellStyle name="메모 4 3" xfId="974"/>
    <cellStyle name="메모 4 3 10" xfId="3255"/>
    <cellStyle name="메모 4 3 11" xfId="3256"/>
    <cellStyle name="메모 4 3 12" xfId="3257"/>
    <cellStyle name="메모 4 3 13" xfId="3258"/>
    <cellStyle name="메모 4 3 14" xfId="3259"/>
    <cellStyle name="메모 4 3 15" xfId="3260"/>
    <cellStyle name="메모 4 3 2" xfId="975"/>
    <cellStyle name="메모 4 3 2 10" xfId="3261"/>
    <cellStyle name="메모 4 3 2 11" xfId="3262"/>
    <cellStyle name="메모 4 3 2 12" xfId="3263"/>
    <cellStyle name="메모 4 3 2 13" xfId="3264"/>
    <cellStyle name="메모 4 3 2 14" xfId="3265"/>
    <cellStyle name="메모 4 3 2 2" xfId="976"/>
    <cellStyle name="메모 4 3 2 3" xfId="3266"/>
    <cellStyle name="메모 4 3 2 4" xfId="3267"/>
    <cellStyle name="메모 4 3 2 5" xfId="3268"/>
    <cellStyle name="메모 4 3 2 6" xfId="3269"/>
    <cellStyle name="메모 4 3 2 7" xfId="3270"/>
    <cellStyle name="메모 4 3 2 8" xfId="3271"/>
    <cellStyle name="메모 4 3 2 9" xfId="3272"/>
    <cellStyle name="메모 4 3 3" xfId="977"/>
    <cellStyle name="메모 4 3 4" xfId="3273"/>
    <cellStyle name="메모 4 3 5" xfId="3274"/>
    <cellStyle name="메모 4 3 6" xfId="3275"/>
    <cellStyle name="메모 4 3 7" xfId="3276"/>
    <cellStyle name="메모 4 3 8" xfId="3277"/>
    <cellStyle name="메모 4 3 9" xfId="3278"/>
    <cellStyle name="메모 4 4" xfId="978"/>
    <cellStyle name="메모 4 4 10" xfId="3279"/>
    <cellStyle name="메모 4 4 11" xfId="3280"/>
    <cellStyle name="메모 4 4 12" xfId="3281"/>
    <cellStyle name="메모 4 4 13" xfId="3282"/>
    <cellStyle name="메모 4 4 14" xfId="3283"/>
    <cellStyle name="메모 4 4 2" xfId="979"/>
    <cellStyle name="메모 4 4 3" xfId="3284"/>
    <cellStyle name="메모 4 4 4" xfId="3285"/>
    <cellStyle name="메모 4 4 5" xfId="3286"/>
    <cellStyle name="메모 4 4 6" xfId="3287"/>
    <cellStyle name="메모 4 4 7" xfId="3288"/>
    <cellStyle name="메모 4 4 8" xfId="3289"/>
    <cellStyle name="메모 4 4 9" xfId="3290"/>
    <cellStyle name="메모 4 5" xfId="980"/>
    <cellStyle name="메모 4 5 10" xfId="3291"/>
    <cellStyle name="메모 4 5 11" xfId="3292"/>
    <cellStyle name="메모 4 5 12" xfId="3293"/>
    <cellStyle name="메모 4 5 13" xfId="3294"/>
    <cellStyle name="메모 4 5 14" xfId="3295"/>
    <cellStyle name="메모 4 5 2" xfId="981"/>
    <cellStyle name="메모 4 5 3" xfId="3296"/>
    <cellStyle name="메모 4 5 4" xfId="3297"/>
    <cellStyle name="메모 4 5 5" xfId="3298"/>
    <cellStyle name="메모 4 5 6" xfId="3299"/>
    <cellStyle name="메모 4 5 7" xfId="3300"/>
    <cellStyle name="메모 4 5 8" xfId="3301"/>
    <cellStyle name="메모 4 5 9" xfId="3302"/>
    <cellStyle name="메모 4 6" xfId="982"/>
    <cellStyle name="메모 4 6 10" xfId="3303"/>
    <cellStyle name="메모 4 6 11" xfId="3304"/>
    <cellStyle name="메모 4 6 12" xfId="3305"/>
    <cellStyle name="메모 4 6 13" xfId="3306"/>
    <cellStyle name="메모 4 6 14" xfId="3307"/>
    <cellStyle name="메모 4 6 15" xfId="3308"/>
    <cellStyle name="메모 4 6 2" xfId="983"/>
    <cellStyle name="메모 4 6 2 10" xfId="3309"/>
    <cellStyle name="메모 4 6 2 11" xfId="3310"/>
    <cellStyle name="메모 4 6 2 12" xfId="3311"/>
    <cellStyle name="메모 4 6 2 13" xfId="3312"/>
    <cellStyle name="메모 4 6 2 14" xfId="3313"/>
    <cellStyle name="메모 4 6 2 2" xfId="984"/>
    <cellStyle name="메모 4 6 2 3" xfId="3314"/>
    <cellStyle name="메모 4 6 2 4" xfId="3315"/>
    <cellStyle name="메모 4 6 2 5" xfId="3316"/>
    <cellStyle name="메모 4 6 2 6" xfId="3317"/>
    <cellStyle name="메모 4 6 2 7" xfId="3318"/>
    <cellStyle name="메모 4 6 2 8" xfId="3319"/>
    <cellStyle name="메모 4 6 2 9" xfId="3320"/>
    <cellStyle name="메모 4 6 3" xfId="985"/>
    <cellStyle name="메모 4 6 4" xfId="3321"/>
    <cellStyle name="메모 4 6 5" xfId="3322"/>
    <cellStyle name="메모 4 6 6" xfId="3323"/>
    <cellStyle name="메모 4 6 7" xfId="3324"/>
    <cellStyle name="메모 4 6 8" xfId="3325"/>
    <cellStyle name="메모 4 6 9" xfId="3326"/>
    <cellStyle name="메모 4 7" xfId="986"/>
    <cellStyle name="메모 4 8" xfId="3327"/>
    <cellStyle name="메모 4 9" xfId="3328"/>
    <cellStyle name="메모 5" xfId="987"/>
    <cellStyle name="메모 5 10" xfId="3329"/>
    <cellStyle name="메모 5 11" xfId="3330"/>
    <cellStyle name="메모 5 12" xfId="3331"/>
    <cellStyle name="메모 5 13" xfId="3332"/>
    <cellStyle name="메모 5 14" xfId="3333"/>
    <cellStyle name="메모 5 2" xfId="988"/>
    <cellStyle name="메모 5 3" xfId="3334"/>
    <cellStyle name="메모 5 4" xfId="3335"/>
    <cellStyle name="메모 5 5" xfId="3336"/>
    <cellStyle name="메모 5 6" xfId="3337"/>
    <cellStyle name="메모 5 7" xfId="3338"/>
    <cellStyle name="메모 5 8" xfId="3339"/>
    <cellStyle name="메모 5 9" xfId="3340"/>
    <cellStyle name="메모 6" xfId="989"/>
    <cellStyle name="메모 6 10" xfId="3341"/>
    <cellStyle name="메모 6 11" xfId="3342"/>
    <cellStyle name="메모 6 12" xfId="3343"/>
    <cellStyle name="메모 6 13" xfId="3344"/>
    <cellStyle name="메모 6 14" xfId="3345"/>
    <cellStyle name="메모 6 2" xfId="990"/>
    <cellStyle name="메모 6 3" xfId="3346"/>
    <cellStyle name="메모 6 4" xfId="3347"/>
    <cellStyle name="메모 6 5" xfId="3348"/>
    <cellStyle name="메모 6 6" xfId="3349"/>
    <cellStyle name="메모 6 7" xfId="3350"/>
    <cellStyle name="메모 6 8" xfId="3351"/>
    <cellStyle name="메모 6 9" xfId="3352"/>
    <cellStyle name="메모 7" xfId="991"/>
    <cellStyle name="메모 7 10" xfId="3353"/>
    <cellStyle name="메모 7 11" xfId="3354"/>
    <cellStyle name="메모 7 12" xfId="3355"/>
    <cellStyle name="메모 7 13" xfId="3356"/>
    <cellStyle name="메모 7 14" xfId="3357"/>
    <cellStyle name="메모 7 15" xfId="3358"/>
    <cellStyle name="메모 7 2" xfId="992"/>
    <cellStyle name="메모 7 2 10" xfId="3359"/>
    <cellStyle name="메모 7 2 11" xfId="3360"/>
    <cellStyle name="메모 7 2 12" xfId="3361"/>
    <cellStyle name="메모 7 2 13" xfId="3362"/>
    <cellStyle name="메모 7 2 14" xfId="3363"/>
    <cellStyle name="메모 7 2 2" xfId="993"/>
    <cellStyle name="메모 7 2 3" xfId="3364"/>
    <cellStyle name="메모 7 2 4" xfId="3365"/>
    <cellStyle name="메모 7 2 5" xfId="3366"/>
    <cellStyle name="메모 7 2 6" xfId="3367"/>
    <cellStyle name="메모 7 2 7" xfId="3368"/>
    <cellStyle name="메모 7 2 8" xfId="3369"/>
    <cellStyle name="메모 7 2 9" xfId="3370"/>
    <cellStyle name="메모 7 3" xfId="994"/>
    <cellStyle name="메모 7 4" xfId="3371"/>
    <cellStyle name="메모 7 5" xfId="3372"/>
    <cellStyle name="메모 7 6" xfId="3373"/>
    <cellStyle name="메모 7 7" xfId="3374"/>
    <cellStyle name="메모 7 8" xfId="3375"/>
    <cellStyle name="메모 7 9" xfId="3376"/>
    <cellStyle name="메모 8" xfId="995"/>
    <cellStyle name="메모 8 10" xfId="3377"/>
    <cellStyle name="메모 8 11" xfId="3378"/>
    <cellStyle name="메모 8 12" xfId="3379"/>
    <cellStyle name="메모 8 13" xfId="3380"/>
    <cellStyle name="메모 8 14" xfId="3381"/>
    <cellStyle name="메모 8 15" xfId="3382"/>
    <cellStyle name="메모 8 16" xfId="3383"/>
    <cellStyle name="메모 8 17" xfId="3384"/>
    <cellStyle name="메모 8 18" xfId="3385"/>
    <cellStyle name="메모 8 2" xfId="996"/>
    <cellStyle name="메모 8 2 10" xfId="3386"/>
    <cellStyle name="메모 8 2 11" xfId="3387"/>
    <cellStyle name="메모 8 2 12" xfId="3388"/>
    <cellStyle name="메모 8 2 13" xfId="3389"/>
    <cellStyle name="메모 8 2 14" xfId="3390"/>
    <cellStyle name="메모 8 2 2" xfId="997"/>
    <cellStyle name="메모 8 2 3" xfId="3391"/>
    <cellStyle name="메모 8 2 4" xfId="3392"/>
    <cellStyle name="메모 8 2 5" xfId="3393"/>
    <cellStyle name="메모 8 2 6" xfId="3394"/>
    <cellStyle name="메모 8 2 7" xfId="3395"/>
    <cellStyle name="메모 8 2 8" xfId="3396"/>
    <cellStyle name="메모 8 2 9" xfId="3397"/>
    <cellStyle name="메모 8 3" xfId="998"/>
    <cellStyle name="메모 8 3 10" xfId="3398"/>
    <cellStyle name="메모 8 3 11" xfId="3399"/>
    <cellStyle name="메모 8 3 12" xfId="3400"/>
    <cellStyle name="메모 8 3 13" xfId="3401"/>
    <cellStyle name="메모 8 3 14" xfId="3402"/>
    <cellStyle name="메모 8 3 15" xfId="3403"/>
    <cellStyle name="메모 8 3 16" xfId="3404"/>
    <cellStyle name="메모 8 3 2" xfId="999"/>
    <cellStyle name="메모 8 3 2 10" xfId="3405"/>
    <cellStyle name="메모 8 3 2 11" xfId="3406"/>
    <cellStyle name="메모 8 3 2 12" xfId="3407"/>
    <cellStyle name="메모 8 3 2 13" xfId="3408"/>
    <cellStyle name="메모 8 3 2 14" xfId="3409"/>
    <cellStyle name="메모 8 3 2 15" xfId="3410"/>
    <cellStyle name="메모 8 3 2 2" xfId="1000"/>
    <cellStyle name="메모 8 3 2 2 10" xfId="3411"/>
    <cellStyle name="메모 8 3 2 2 11" xfId="3412"/>
    <cellStyle name="메모 8 3 2 2 12" xfId="3413"/>
    <cellStyle name="메모 8 3 2 2 13" xfId="3414"/>
    <cellStyle name="메모 8 3 2 2 14" xfId="3415"/>
    <cellStyle name="메모 8 3 2 2 2" xfId="1001"/>
    <cellStyle name="메모 8 3 2 2 3" xfId="3416"/>
    <cellStyle name="메모 8 3 2 2 4" xfId="3417"/>
    <cellStyle name="메모 8 3 2 2 5" xfId="3418"/>
    <cellStyle name="메모 8 3 2 2 6" xfId="3419"/>
    <cellStyle name="메모 8 3 2 2 7" xfId="3420"/>
    <cellStyle name="메모 8 3 2 2 8" xfId="3421"/>
    <cellStyle name="메모 8 3 2 2 9" xfId="3422"/>
    <cellStyle name="메모 8 3 2 3" xfId="1002"/>
    <cellStyle name="메모 8 3 2 4" xfId="3423"/>
    <cellStyle name="메모 8 3 2 5" xfId="3424"/>
    <cellStyle name="메모 8 3 2 6" xfId="3425"/>
    <cellStyle name="메모 8 3 2 7" xfId="3426"/>
    <cellStyle name="메모 8 3 2 8" xfId="3427"/>
    <cellStyle name="메모 8 3 2 9" xfId="3428"/>
    <cellStyle name="메모 8 3 3" xfId="1003"/>
    <cellStyle name="메모 8 3 3 10" xfId="3429"/>
    <cellStyle name="메모 8 3 3 11" xfId="3430"/>
    <cellStyle name="메모 8 3 3 12" xfId="3431"/>
    <cellStyle name="메모 8 3 3 13" xfId="3432"/>
    <cellStyle name="메모 8 3 3 14" xfId="3433"/>
    <cellStyle name="메모 8 3 3 2" xfId="1004"/>
    <cellStyle name="메모 8 3 3 3" xfId="3434"/>
    <cellStyle name="메모 8 3 3 4" xfId="3435"/>
    <cellStyle name="메모 8 3 3 5" xfId="3436"/>
    <cellStyle name="메모 8 3 3 6" xfId="3437"/>
    <cellStyle name="메모 8 3 3 7" xfId="3438"/>
    <cellStyle name="메모 8 3 3 8" xfId="3439"/>
    <cellStyle name="메모 8 3 3 9" xfId="3440"/>
    <cellStyle name="메모 8 3 4" xfId="1005"/>
    <cellStyle name="메모 8 3 5" xfId="3441"/>
    <cellStyle name="메모 8 3 6" xfId="3442"/>
    <cellStyle name="메모 8 3 7" xfId="3443"/>
    <cellStyle name="메모 8 3 8" xfId="3444"/>
    <cellStyle name="메모 8 3 9" xfId="3445"/>
    <cellStyle name="메모 8 4" xfId="1006"/>
    <cellStyle name="메모 8 4 10" xfId="3446"/>
    <cellStyle name="메모 8 4 11" xfId="3447"/>
    <cellStyle name="메모 8 4 12" xfId="3448"/>
    <cellStyle name="메모 8 4 13" xfId="3449"/>
    <cellStyle name="메모 8 4 14" xfId="3450"/>
    <cellStyle name="메모 8 4 2" xfId="1007"/>
    <cellStyle name="메모 8 4 3" xfId="3451"/>
    <cellStyle name="메모 8 4 4" xfId="3452"/>
    <cellStyle name="메모 8 4 5" xfId="3453"/>
    <cellStyle name="메모 8 4 6" xfId="3454"/>
    <cellStyle name="메모 8 4 7" xfId="3455"/>
    <cellStyle name="메모 8 4 8" xfId="3456"/>
    <cellStyle name="메모 8 4 9" xfId="3457"/>
    <cellStyle name="메모 8 5" xfId="1008"/>
    <cellStyle name="메모 8 5 10" xfId="3458"/>
    <cellStyle name="메모 8 5 11" xfId="3459"/>
    <cellStyle name="메모 8 5 12" xfId="3460"/>
    <cellStyle name="메모 8 5 13" xfId="3461"/>
    <cellStyle name="메모 8 5 14" xfId="3462"/>
    <cellStyle name="메모 8 5 15" xfId="3463"/>
    <cellStyle name="메모 8 5 2" xfId="1009"/>
    <cellStyle name="메모 8 5 2 10" xfId="3464"/>
    <cellStyle name="메모 8 5 2 11" xfId="3465"/>
    <cellStyle name="메모 8 5 2 12" xfId="3466"/>
    <cellStyle name="메모 8 5 2 13" xfId="3467"/>
    <cellStyle name="메모 8 5 2 14" xfId="3468"/>
    <cellStyle name="메모 8 5 2 2" xfId="1010"/>
    <cellStyle name="메모 8 5 2 3" xfId="3469"/>
    <cellStyle name="메모 8 5 2 4" xfId="3470"/>
    <cellStyle name="메모 8 5 2 5" xfId="3471"/>
    <cellStyle name="메모 8 5 2 6" xfId="3472"/>
    <cellStyle name="메모 8 5 2 7" xfId="3473"/>
    <cellStyle name="메모 8 5 2 8" xfId="3474"/>
    <cellStyle name="메모 8 5 2 9" xfId="3475"/>
    <cellStyle name="메모 8 5 3" xfId="1011"/>
    <cellStyle name="메모 8 5 4" xfId="3476"/>
    <cellStyle name="메모 8 5 5" xfId="3477"/>
    <cellStyle name="메모 8 5 6" xfId="3478"/>
    <cellStyle name="메모 8 5 7" xfId="3479"/>
    <cellStyle name="메모 8 5 8" xfId="3480"/>
    <cellStyle name="메모 8 5 9" xfId="3481"/>
    <cellStyle name="메모 8 6" xfId="1012"/>
    <cellStyle name="메모 8 7" xfId="3482"/>
    <cellStyle name="메모 8 8" xfId="3483"/>
    <cellStyle name="메모 8 9" xfId="3484"/>
    <cellStyle name="메모 9" xfId="1013"/>
    <cellStyle name="메모 9 10" xfId="3485"/>
    <cellStyle name="메모 9 11" xfId="3486"/>
    <cellStyle name="메모 9 12" xfId="3487"/>
    <cellStyle name="메모 9 13" xfId="3488"/>
    <cellStyle name="메모 9 14" xfId="3489"/>
    <cellStyle name="메모 9 15" xfId="3490"/>
    <cellStyle name="메모 9 16" xfId="3491"/>
    <cellStyle name="메모 9 17" xfId="3492"/>
    <cellStyle name="메모 9 18" xfId="3493"/>
    <cellStyle name="메모 9 2" xfId="1014"/>
    <cellStyle name="메모 9 2 10" xfId="3494"/>
    <cellStyle name="메모 9 2 11" xfId="3495"/>
    <cellStyle name="메모 9 2 12" xfId="3496"/>
    <cellStyle name="메모 9 2 13" xfId="3497"/>
    <cellStyle name="메모 9 2 14" xfId="3498"/>
    <cellStyle name="메모 9 2 2" xfId="1015"/>
    <cellStyle name="메모 9 2 3" xfId="3499"/>
    <cellStyle name="메모 9 2 4" xfId="3500"/>
    <cellStyle name="메모 9 2 5" xfId="3501"/>
    <cellStyle name="메모 9 2 6" xfId="3502"/>
    <cellStyle name="메모 9 2 7" xfId="3503"/>
    <cellStyle name="메모 9 2 8" xfId="3504"/>
    <cellStyle name="메모 9 2 9" xfId="3505"/>
    <cellStyle name="메모 9 3" xfId="1016"/>
    <cellStyle name="메모 9 3 10" xfId="3506"/>
    <cellStyle name="메모 9 3 11" xfId="3507"/>
    <cellStyle name="메모 9 3 12" xfId="3508"/>
    <cellStyle name="메모 9 3 13" xfId="3509"/>
    <cellStyle name="메모 9 3 14" xfId="3510"/>
    <cellStyle name="메모 9 3 15" xfId="3511"/>
    <cellStyle name="메모 9 3 16" xfId="3512"/>
    <cellStyle name="메모 9 3 2" xfId="1017"/>
    <cellStyle name="메모 9 3 2 10" xfId="3513"/>
    <cellStyle name="메모 9 3 2 11" xfId="3514"/>
    <cellStyle name="메모 9 3 2 12" xfId="3515"/>
    <cellStyle name="메모 9 3 2 13" xfId="3516"/>
    <cellStyle name="메모 9 3 2 14" xfId="3517"/>
    <cellStyle name="메모 9 3 2 15" xfId="3518"/>
    <cellStyle name="메모 9 3 2 2" xfId="1018"/>
    <cellStyle name="메모 9 3 2 2 10" xfId="3519"/>
    <cellStyle name="메모 9 3 2 2 11" xfId="3520"/>
    <cellStyle name="메모 9 3 2 2 12" xfId="3521"/>
    <cellStyle name="메모 9 3 2 2 13" xfId="3522"/>
    <cellStyle name="메모 9 3 2 2 14" xfId="3523"/>
    <cellStyle name="메모 9 3 2 2 2" xfId="1019"/>
    <cellStyle name="메모 9 3 2 2 3" xfId="3524"/>
    <cellStyle name="메모 9 3 2 2 4" xfId="3525"/>
    <cellStyle name="메모 9 3 2 2 5" xfId="3526"/>
    <cellStyle name="메모 9 3 2 2 6" xfId="3527"/>
    <cellStyle name="메모 9 3 2 2 7" xfId="3528"/>
    <cellStyle name="메모 9 3 2 2 8" xfId="3529"/>
    <cellStyle name="메모 9 3 2 2 9" xfId="3530"/>
    <cellStyle name="메모 9 3 2 3" xfId="1020"/>
    <cellStyle name="메모 9 3 2 4" xfId="3531"/>
    <cellStyle name="메모 9 3 2 5" xfId="3532"/>
    <cellStyle name="메모 9 3 2 6" xfId="3533"/>
    <cellStyle name="메모 9 3 2 7" xfId="3534"/>
    <cellStyle name="메모 9 3 2 8" xfId="3535"/>
    <cellStyle name="메모 9 3 2 9" xfId="3536"/>
    <cellStyle name="메모 9 3 3" xfId="1021"/>
    <cellStyle name="메모 9 3 3 10" xfId="3537"/>
    <cellStyle name="메모 9 3 3 11" xfId="3538"/>
    <cellStyle name="메모 9 3 3 12" xfId="3539"/>
    <cellStyle name="메모 9 3 3 13" xfId="3540"/>
    <cellStyle name="메모 9 3 3 14" xfId="3541"/>
    <cellStyle name="메모 9 3 3 2" xfId="1022"/>
    <cellStyle name="메모 9 3 3 3" xfId="3542"/>
    <cellStyle name="메모 9 3 3 4" xfId="3543"/>
    <cellStyle name="메모 9 3 3 5" xfId="3544"/>
    <cellStyle name="메모 9 3 3 6" xfId="3545"/>
    <cellStyle name="메모 9 3 3 7" xfId="3546"/>
    <cellStyle name="메모 9 3 3 8" xfId="3547"/>
    <cellStyle name="메모 9 3 3 9" xfId="3548"/>
    <cellStyle name="메모 9 3 4" xfId="1023"/>
    <cellStyle name="메모 9 3 5" xfId="3549"/>
    <cellStyle name="메모 9 3 6" xfId="3550"/>
    <cellStyle name="메모 9 3 7" xfId="3551"/>
    <cellStyle name="메모 9 3 8" xfId="3552"/>
    <cellStyle name="메모 9 3 9" xfId="3553"/>
    <cellStyle name="메모 9 4" xfId="1024"/>
    <cellStyle name="메모 9 4 10" xfId="3554"/>
    <cellStyle name="메모 9 4 11" xfId="3555"/>
    <cellStyle name="메모 9 4 12" xfId="3556"/>
    <cellStyle name="메모 9 4 13" xfId="3557"/>
    <cellStyle name="메모 9 4 14" xfId="3558"/>
    <cellStyle name="메모 9 4 2" xfId="1025"/>
    <cellStyle name="메모 9 4 3" xfId="3559"/>
    <cellStyle name="메모 9 4 4" xfId="3560"/>
    <cellStyle name="메모 9 4 5" xfId="3561"/>
    <cellStyle name="메모 9 4 6" xfId="3562"/>
    <cellStyle name="메모 9 4 7" xfId="3563"/>
    <cellStyle name="메모 9 4 8" xfId="3564"/>
    <cellStyle name="메모 9 4 9" xfId="3565"/>
    <cellStyle name="메모 9 5" xfId="1026"/>
    <cellStyle name="메모 9 5 10" xfId="3566"/>
    <cellStyle name="메모 9 5 11" xfId="3567"/>
    <cellStyle name="메모 9 5 12" xfId="3568"/>
    <cellStyle name="메모 9 5 13" xfId="3569"/>
    <cellStyle name="메모 9 5 14" xfId="3570"/>
    <cellStyle name="메모 9 5 15" xfId="3571"/>
    <cellStyle name="메모 9 5 2" xfId="1027"/>
    <cellStyle name="메모 9 5 2 10" xfId="3572"/>
    <cellStyle name="메모 9 5 2 11" xfId="3573"/>
    <cellStyle name="메모 9 5 2 12" xfId="3574"/>
    <cellStyle name="메모 9 5 2 13" xfId="3575"/>
    <cellStyle name="메모 9 5 2 14" xfId="3576"/>
    <cellStyle name="메모 9 5 2 2" xfId="1028"/>
    <cellStyle name="메모 9 5 2 3" xfId="3577"/>
    <cellStyle name="메모 9 5 2 4" xfId="3578"/>
    <cellStyle name="메모 9 5 2 5" xfId="3579"/>
    <cellStyle name="메모 9 5 2 6" xfId="3580"/>
    <cellStyle name="메모 9 5 2 7" xfId="3581"/>
    <cellStyle name="메모 9 5 2 8" xfId="3582"/>
    <cellStyle name="메모 9 5 2 9" xfId="3583"/>
    <cellStyle name="메모 9 5 3" xfId="1029"/>
    <cellStyle name="메모 9 5 4" xfId="3584"/>
    <cellStyle name="메모 9 5 5" xfId="3585"/>
    <cellStyle name="메모 9 5 6" xfId="3586"/>
    <cellStyle name="메모 9 5 7" xfId="3587"/>
    <cellStyle name="메모 9 5 8" xfId="3588"/>
    <cellStyle name="메모 9 5 9" xfId="3589"/>
    <cellStyle name="메모 9 6" xfId="1030"/>
    <cellStyle name="메모 9 7" xfId="3590"/>
    <cellStyle name="메모 9 8" xfId="3591"/>
    <cellStyle name="메모 9 9" xfId="3592"/>
    <cellStyle name="메시지" xfId="1031"/>
    <cellStyle name="믅됞 [0.00]_laroux" xfId="1032"/>
    <cellStyle name="믅됞_laroux" xfId="1033"/>
    <cellStyle name="백분율 15" xfId="3593"/>
    <cellStyle name="백분율 2" xfId="1034"/>
    <cellStyle name="백분율 2 2" xfId="1035"/>
    <cellStyle name="백분율 2 2 10" xfId="3594"/>
    <cellStyle name="백분율 2 2 11" xfId="3595"/>
    <cellStyle name="백분율 2 2 2" xfId="3596"/>
    <cellStyle name="백분율 2 2 2 2" xfId="3597"/>
    <cellStyle name="백분율 2 2 2 2 2" xfId="3598"/>
    <cellStyle name="백분율 2 2 2 2 2 2" xfId="3599"/>
    <cellStyle name="백분율 2 2 2 2 2 3" xfId="3600"/>
    <cellStyle name="백분율 2 2 2 2 2 4" xfId="3601"/>
    <cellStyle name="백분율 2 2 2 2 3" xfId="3602"/>
    <cellStyle name="백분율 2 2 2 2 4" xfId="3603"/>
    <cellStyle name="백분율 2 2 2 3" xfId="3604"/>
    <cellStyle name="백분율 2 2 2 4" xfId="3605"/>
    <cellStyle name="백분율 2 2 2 5" xfId="3606"/>
    <cellStyle name="백분율 2 2 2 6" xfId="3607"/>
    <cellStyle name="백분율 2 2 2 7" xfId="3608"/>
    <cellStyle name="백분율 2 2 2 8" xfId="3609"/>
    <cellStyle name="백분율 2 2 2 9" xfId="3610"/>
    <cellStyle name="백분율 2 2 3" xfId="3611"/>
    <cellStyle name="백분율 2 2 4" xfId="3612"/>
    <cellStyle name="백분율 2 2 5" xfId="3613"/>
    <cellStyle name="백분율 2 2 5 2" xfId="3614"/>
    <cellStyle name="백분율 2 2 5 2 2" xfId="3615"/>
    <cellStyle name="백분율 2 2 5 2 3" xfId="3616"/>
    <cellStyle name="백분율 2 2 5 2 4" xfId="3617"/>
    <cellStyle name="백분율 2 2 5 3" xfId="3618"/>
    <cellStyle name="백분율 2 2 5 4" xfId="3619"/>
    <cellStyle name="백분율 2 2 6" xfId="3620"/>
    <cellStyle name="백분율 2 2 7" xfId="3621"/>
    <cellStyle name="백분율 2 2 8" xfId="3622"/>
    <cellStyle name="백분율 2 2 9" xfId="3623"/>
    <cellStyle name="백분율 2 3" xfId="3624"/>
    <cellStyle name="백분율 2 4" xfId="3625"/>
    <cellStyle name="백분율 2 5" xfId="3626"/>
    <cellStyle name="백분율 3" xfId="1036"/>
    <cellStyle name="백분율 4" xfId="1037"/>
    <cellStyle name="백분율 4 2" xfId="1038"/>
    <cellStyle name="백분율 4 2 10" xfId="3627"/>
    <cellStyle name="백분율 4 2 11" xfId="3628"/>
    <cellStyle name="백분율 4 2 12" xfId="3629"/>
    <cellStyle name="백분율 4 2 13" xfId="3630"/>
    <cellStyle name="백분율 4 2 14" xfId="3631"/>
    <cellStyle name="백분율 4 2 2" xfId="1039"/>
    <cellStyle name="백분율 4 2 3" xfId="3632"/>
    <cellStyle name="백분율 4 2 4" xfId="3633"/>
    <cellStyle name="백분율 4 2 5" xfId="3634"/>
    <cellStyle name="백분율 4 2 6" xfId="3635"/>
    <cellStyle name="백분율 4 2 7" xfId="3636"/>
    <cellStyle name="백분율 4 2 8" xfId="3637"/>
    <cellStyle name="백분율 4 2 9" xfId="3638"/>
    <cellStyle name="백분율 5" xfId="1040"/>
    <cellStyle name="백분율 6" xfId="1041"/>
    <cellStyle name="백분율 7" xfId="1042"/>
    <cellStyle name="백분율 7 2" xfId="3639"/>
    <cellStyle name="백분율 8" xfId="1043"/>
    <cellStyle name="백분율 9" xfId="1044"/>
    <cellStyle name="보고서 제목" xfId="1045"/>
    <cellStyle name="보통 10" xfId="1046"/>
    <cellStyle name="보통 11" xfId="1047"/>
    <cellStyle name="보통 12" xfId="1048"/>
    <cellStyle name="보통 13" xfId="1049"/>
    <cellStyle name="보통 14" xfId="1050"/>
    <cellStyle name="보통 15" xfId="1051"/>
    <cellStyle name="보통 16" xfId="1052"/>
    <cellStyle name="보통 17" xfId="1053"/>
    <cellStyle name="보통 18" xfId="1054"/>
    <cellStyle name="보통 19" xfId="1055"/>
    <cellStyle name="보통 2" xfId="1056"/>
    <cellStyle name="보통 2 2" xfId="1057"/>
    <cellStyle name="보통 20" xfId="1058"/>
    <cellStyle name="보통 21" xfId="1059"/>
    <cellStyle name="보통 22" xfId="1060"/>
    <cellStyle name="보통 23" xfId="1061"/>
    <cellStyle name="보통 24" xfId="1062"/>
    <cellStyle name="보통 25" xfId="1063"/>
    <cellStyle name="보통 26" xfId="1064"/>
    <cellStyle name="보통 3" xfId="1065"/>
    <cellStyle name="보통 4" xfId="1066"/>
    <cellStyle name="보통 4 2" xfId="1067"/>
    <cellStyle name="보통 4 3" xfId="1068"/>
    <cellStyle name="보통 4 4" xfId="1069"/>
    <cellStyle name="보통 4 5" xfId="1070"/>
    <cellStyle name="보통 5" xfId="1071"/>
    <cellStyle name="보통 6" xfId="1072"/>
    <cellStyle name="보통 7" xfId="1073"/>
    <cellStyle name="보통 8" xfId="1074"/>
    <cellStyle name="보통 9" xfId="1075"/>
    <cellStyle name="뷭?_BOOKSHIP" xfId="1076"/>
    <cellStyle name="선택영역의 가운데로" xfId="1077"/>
    <cellStyle name="선택영역의 가운데로 2" xfId="1078"/>
    <cellStyle name="설명 텍스트 10" xfId="1079"/>
    <cellStyle name="설명 텍스트 11" xfId="1080"/>
    <cellStyle name="설명 텍스트 12" xfId="1081"/>
    <cellStyle name="설명 텍스트 13" xfId="1082"/>
    <cellStyle name="설명 텍스트 14" xfId="1083"/>
    <cellStyle name="설명 텍스트 15" xfId="1084"/>
    <cellStyle name="설명 텍스트 16" xfId="1085"/>
    <cellStyle name="설명 텍스트 17" xfId="1086"/>
    <cellStyle name="설명 텍스트 18" xfId="1087"/>
    <cellStyle name="설명 텍스트 19" xfId="1088"/>
    <cellStyle name="설명 텍스트 2" xfId="1089"/>
    <cellStyle name="설명 텍스트 2 2" xfId="1090"/>
    <cellStyle name="설명 텍스트 20" xfId="1091"/>
    <cellStyle name="설명 텍스트 21" xfId="1092"/>
    <cellStyle name="설명 텍스트 22" xfId="1093"/>
    <cellStyle name="설명 텍스트 23" xfId="1094"/>
    <cellStyle name="설명 텍스트 24" xfId="1095"/>
    <cellStyle name="설명 텍스트 25" xfId="1096"/>
    <cellStyle name="설명 텍스트 26" xfId="1097"/>
    <cellStyle name="설명 텍스트 3" xfId="1098"/>
    <cellStyle name="설명 텍스트 4" xfId="1099"/>
    <cellStyle name="설명 텍스트 4 2" xfId="1100"/>
    <cellStyle name="설명 텍스트 4 3" xfId="1101"/>
    <cellStyle name="설명 텍스트 4 4" xfId="1102"/>
    <cellStyle name="설명 텍스트 4 5" xfId="1103"/>
    <cellStyle name="설명 텍스트 5" xfId="1104"/>
    <cellStyle name="설명 텍스트 6" xfId="1105"/>
    <cellStyle name="설명 텍스트 7" xfId="1106"/>
    <cellStyle name="설명 텍스트 8" xfId="1107"/>
    <cellStyle name="설명 텍스트 9" xfId="1108"/>
    <cellStyle name="셀 확인 10" xfId="1109"/>
    <cellStyle name="셀 확인 11" xfId="1110"/>
    <cellStyle name="셀 확인 12" xfId="1111"/>
    <cellStyle name="셀 확인 13" xfId="1112"/>
    <cellStyle name="셀 확인 14" xfId="1113"/>
    <cellStyle name="셀 확인 15" xfId="1114"/>
    <cellStyle name="셀 확인 16" xfId="1115"/>
    <cellStyle name="셀 확인 17" xfId="1116"/>
    <cellStyle name="셀 확인 18" xfId="1117"/>
    <cellStyle name="셀 확인 19" xfId="1118"/>
    <cellStyle name="셀 확인 2" xfId="1119"/>
    <cellStyle name="셀 확인 2 2" xfId="1120"/>
    <cellStyle name="셀 확인 20" xfId="1121"/>
    <cellStyle name="셀 확인 21" xfId="1122"/>
    <cellStyle name="셀 확인 22" xfId="1123"/>
    <cellStyle name="셀 확인 23" xfId="1124"/>
    <cellStyle name="셀 확인 24" xfId="1125"/>
    <cellStyle name="셀 확인 25" xfId="1126"/>
    <cellStyle name="셀 확인 26" xfId="1127"/>
    <cellStyle name="셀 확인 3" xfId="1128"/>
    <cellStyle name="셀 확인 4" xfId="1129"/>
    <cellStyle name="셀 확인 4 2" xfId="1130"/>
    <cellStyle name="셀 확인 4 3" xfId="1131"/>
    <cellStyle name="셀 확인 4 4" xfId="1132"/>
    <cellStyle name="셀 확인 4 5" xfId="1133"/>
    <cellStyle name="셀 확인 5" xfId="1134"/>
    <cellStyle name="셀 확인 6" xfId="1135"/>
    <cellStyle name="셀 확인 7" xfId="1136"/>
    <cellStyle name="셀 확인 8" xfId="1137"/>
    <cellStyle name="셀 확인 9" xfId="1138"/>
    <cellStyle name="숫자(R)" xfId="1139"/>
    <cellStyle name="쉼표 [0]" xfId="1140" builtinId="6"/>
    <cellStyle name="쉼표 [0] 10" xfId="1141"/>
    <cellStyle name="쉼표 [0] 10 2" xfId="1142"/>
    <cellStyle name="쉼표 [0] 11" xfId="1143"/>
    <cellStyle name="쉼표 [0] 12" xfId="1144"/>
    <cellStyle name="쉼표 [0] 13" xfId="1145"/>
    <cellStyle name="쉼표 [0] 13 10" xfId="3644"/>
    <cellStyle name="쉼표 [0] 13 11" xfId="3645"/>
    <cellStyle name="쉼표 [0] 13 12" xfId="3646"/>
    <cellStyle name="쉼표 [0] 13 2" xfId="1146"/>
    <cellStyle name="쉼표 [0] 13 3" xfId="1147"/>
    <cellStyle name="쉼표 [0] 13 4" xfId="3647"/>
    <cellStyle name="쉼표 [0] 13 5" xfId="3648"/>
    <cellStyle name="쉼표 [0] 13 6" xfId="3649"/>
    <cellStyle name="쉼표 [0] 13 7" xfId="3650"/>
    <cellStyle name="쉼표 [0] 13 8" xfId="3651"/>
    <cellStyle name="쉼표 [0] 13 9" xfId="3652"/>
    <cellStyle name="쉼표 [0] 14" xfId="1148"/>
    <cellStyle name="쉼표 [0] 14 10" xfId="3653"/>
    <cellStyle name="쉼표 [0] 14 11" xfId="3654"/>
    <cellStyle name="쉼표 [0] 14 12" xfId="3655"/>
    <cellStyle name="쉼표 [0] 14 13" xfId="3656"/>
    <cellStyle name="쉼표 [0] 14 14" xfId="3657"/>
    <cellStyle name="쉼표 [0] 14 15" xfId="3658"/>
    <cellStyle name="쉼표 [0] 14 16" xfId="3659"/>
    <cellStyle name="쉼표 [0] 14 17" xfId="3660"/>
    <cellStyle name="쉼표 [0] 14 2" xfId="1149"/>
    <cellStyle name="쉼표 [0] 14 2 10" xfId="3661"/>
    <cellStyle name="쉼표 [0] 14 2 11" xfId="3662"/>
    <cellStyle name="쉼표 [0] 14 2 12" xfId="3663"/>
    <cellStyle name="쉼표 [0] 14 2 13" xfId="3664"/>
    <cellStyle name="쉼표 [0] 14 2 14" xfId="3665"/>
    <cellStyle name="쉼표 [0] 14 2 15" xfId="3666"/>
    <cellStyle name="쉼표 [0] 14 2 2" xfId="1150"/>
    <cellStyle name="쉼표 [0] 14 2 2 10" xfId="3667"/>
    <cellStyle name="쉼표 [0] 14 2 2 11" xfId="3668"/>
    <cellStyle name="쉼표 [0] 14 2 2 2" xfId="1151"/>
    <cellStyle name="쉼표 [0] 14 2 2 3" xfId="3669"/>
    <cellStyle name="쉼표 [0] 14 2 2 4" xfId="3670"/>
    <cellStyle name="쉼표 [0] 14 2 2 5" xfId="3671"/>
    <cellStyle name="쉼표 [0] 14 2 2 6" xfId="3672"/>
    <cellStyle name="쉼표 [0] 14 2 2 7" xfId="3673"/>
    <cellStyle name="쉼표 [0] 14 2 2 8" xfId="3674"/>
    <cellStyle name="쉼표 [0] 14 2 2 9" xfId="3675"/>
    <cellStyle name="쉼표 [0] 14 2 3" xfId="1152"/>
    <cellStyle name="쉼표 [0] 14 2 4" xfId="3676"/>
    <cellStyle name="쉼표 [0] 14 2 5" xfId="3677"/>
    <cellStyle name="쉼표 [0] 14 2 6" xfId="3678"/>
    <cellStyle name="쉼표 [0] 14 2 7" xfId="3679"/>
    <cellStyle name="쉼표 [0] 14 2 8" xfId="3680"/>
    <cellStyle name="쉼표 [0] 14 2 9" xfId="3681"/>
    <cellStyle name="쉼표 [0] 14 3" xfId="1153"/>
    <cellStyle name="쉼표 [0] 14 4" xfId="1154"/>
    <cellStyle name="쉼표 [0] 14 4 10" xfId="3683"/>
    <cellStyle name="쉼표 [0] 14 4 11" xfId="3684"/>
    <cellStyle name="쉼표 [0] 14 4 12" xfId="3682"/>
    <cellStyle name="쉼표 [0] 14 4 2" xfId="1155"/>
    <cellStyle name="쉼표 [0] 14 4 3" xfId="3685"/>
    <cellStyle name="쉼표 [0] 14 4 4" xfId="3686"/>
    <cellStyle name="쉼표 [0] 14 4 5" xfId="3687"/>
    <cellStyle name="쉼표 [0] 14 4 6" xfId="3688"/>
    <cellStyle name="쉼표 [0] 14 4 7" xfId="3689"/>
    <cellStyle name="쉼표 [0] 14 4 8" xfId="3690"/>
    <cellStyle name="쉼표 [0] 14 4 9" xfId="3691"/>
    <cellStyle name="쉼표 [0] 14 5" xfId="1156"/>
    <cellStyle name="쉼표 [0] 14 5 2" xfId="3693"/>
    <cellStyle name="쉼표 [0] 14 5 3" xfId="3694"/>
    <cellStyle name="쉼표 [0] 14 5 4" xfId="3695"/>
    <cellStyle name="쉼표 [0] 14 5 5" xfId="3696"/>
    <cellStyle name="쉼표 [0] 14 5 6" xfId="3697"/>
    <cellStyle name="쉼표 [0] 14 5 7" xfId="3698"/>
    <cellStyle name="쉼표 [0] 14 5 8" xfId="3692"/>
    <cellStyle name="쉼표 [0] 14 6" xfId="1157"/>
    <cellStyle name="쉼표 [0] 14 7" xfId="3700"/>
    <cellStyle name="쉼표 [0] 14 8" xfId="3701"/>
    <cellStyle name="쉼표 [0] 14 9" xfId="3702"/>
    <cellStyle name="쉼표 [0] 15" xfId="1158"/>
    <cellStyle name="쉼표 [0] 15 2" xfId="1159"/>
    <cellStyle name="쉼표 [0] 16" xfId="1160"/>
    <cellStyle name="쉼표 [0] 16 2" xfId="1161"/>
    <cellStyle name="쉼표 [0] 16 3" xfId="1162"/>
    <cellStyle name="쉼표 [0] 17" xfId="1163"/>
    <cellStyle name="쉼표 [0] 17 2" xfId="1164"/>
    <cellStyle name="쉼표 [0] 18" xfId="1165"/>
    <cellStyle name="쉼표 [0] 18 2" xfId="1166"/>
    <cellStyle name="쉼표 [0] 19" xfId="1167"/>
    <cellStyle name="쉼표 [0] 19 10" xfId="3706"/>
    <cellStyle name="쉼표 [0] 19 11" xfId="3707"/>
    <cellStyle name="쉼표 [0] 19 12" xfId="3708"/>
    <cellStyle name="쉼표 [0] 19 13" xfId="3709"/>
    <cellStyle name="쉼표 [0] 19 14" xfId="3710"/>
    <cellStyle name="쉼표 [0] 19 15" xfId="3711"/>
    <cellStyle name="쉼표 [0] 19 16" xfId="3712"/>
    <cellStyle name="쉼표 [0] 19 17" xfId="3713"/>
    <cellStyle name="쉼표 [0] 19 18" xfId="3714"/>
    <cellStyle name="쉼표 [0] 19 2" xfId="1168"/>
    <cellStyle name="쉼표 [0] 19 3" xfId="1169"/>
    <cellStyle name="쉼표 [0] 19 3 10" xfId="3715"/>
    <cellStyle name="쉼표 [0] 19 3 11" xfId="3716"/>
    <cellStyle name="쉼표 [0] 19 3 12" xfId="3717"/>
    <cellStyle name="쉼표 [0] 19 3 13" xfId="3718"/>
    <cellStyle name="쉼표 [0] 19 3 14" xfId="3719"/>
    <cellStyle name="쉼표 [0] 19 3 2" xfId="1170"/>
    <cellStyle name="쉼표 [0] 19 3 3" xfId="3720"/>
    <cellStyle name="쉼표 [0] 19 3 4" xfId="3721"/>
    <cellStyle name="쉼표 [0] 19 3 5" xfId="3722"/>
    <cellStyle name="쉼표 [0] 19 3 6" xfId="3723"/>
    <cellStyle name="쉼표 [0] 19 3 7" xfId="3724"/>
    <cellStyle name="쉼표 [0] 19 3 8" xfId="3725"/>
    <cellStyle name="쉼표 [0] 19 3 9" xfId="3726"/>
    <cellStyle name="쉼표 [0] 19 4" xfId="1171"/>
    <cellStyle name="쉼표 [0] 19 4 10" xfId="3727"/>
    <cellStyle name="쉼표 [0] 19 4 11" xfId="3728"/>
    <cellStyle name="쉼표 [0] 19 4 12" xfId="3729"/>
    <cellStyle name="쉼표 [0] 19 4 13" xfId="3730"/>
    <cellStyle name="쉼표 [0] 19 4 14" xfId="3731"/>
    <cellStyle name="쉼표 [0] 19 4 2" xfId="1172"/>
    <cellStyle name="쉼표 [0] 19 4 3" xfId="3732"/>
    <cellStyle name="쉼표 [0] 19 4 4" xfId="3733"/>
    <cellStyle name="쉼표 [0] 19 4 5" xfId="3734"/>
    <cellStyle name="쉼표 [0] 19 4 6" xfId="3735"/>
    <cellStyle name="쉼표 [0] 19 4 7" xfId="3736"/>
    <cellStyle name="쉼표 [0] 19 4 8" xfId="3737"/>
    <cellStyle name="쉼표 [0] 19 4 9" xfId="3738"/>
    <cellStyle name="쉼표 [0] 19 5" xfId="1173"/>
    <cellStyle name="쉼표 [0] 19 5 10" xfId="3739"/>
    <cellStyle name="쉼표 [0] 19 5 11" xfId="3740"/>
    <cellStyle name="쉼표 [0] 19 5 2" xfId="1174"/>
    <cellStyle name="쉼표 [0] 19 5 3" xfId="3741"/>
    <cellStyle name="쉼표 [0] 19 5 4" xfId="3742"/>
    <cellStyle name="쉼표 [0] 19 5 5" xfId="3743"/>
    <cellStyle name="쉼표 [0] 19 5 6" xfId="3744"/>
    <cellStyle name="쉼표 [0] 19 5 7" xfId="3745"/>
    <cellStyle name="쉼표 [0] 19 5 8" xfId="3746"/>
    <cellStyle name="쉼표 [0] 19 5 9" xfId="3747"/>
    <cellStyle name="쉼표 [0] 19 6" xfId="1175"/>
    <cellStyle name="쉼표 [0] 19 7" xfId="3748"/>
    <cellStyle name="쉼표 [0] 19 8" xfId="3749"/>
    <cellStyle name="쉼표 [0] 19 9" xfId="3750"/>
    <cellStyle name="쉼표 [0] 2" xfId="1176"/>
    <cellStyle name="쉼표 [0] 2 10" xfId="3751"/>
    <cellStyle name="쉼표 [0] 2 11" xfId="3752"/>
    <cellStyle name="쉼표 [0] 2 12" xfId="3753"/>
    <cellStyle name="쉼표 [0] 2 13" xfId="3754"/>
    <cellStyle name="쉼표 [0] 2 14" xfId="3755"/>
    <cellStyle name="쉼표 [0] 2 15" xfId="3756"/>
    <cellStyle name="쉼표 [0] 2 16" xfId="1177"/>
    <cellStyle name="쉼표 [0] 2 16 10" xfId="1178"/>
    <cellStyle name="쉼표 [0] 2 16 10 10" xfId="3758"/>
    <cellStyle name="쉼표 [0] 2 16 10 11" xfId="3757"/>
    <cellStyle name="쉼표 [0] 2 16 10 2" xfId="3759"/>
    <cellStyle name="쉼표 [0] 2 16 10 3" xfId="3760"/>
    <cellStyle name="쉼표 [0] 2 16 10 4" xfId="3761"/>
    <cellStyle name="쉼표 [0] 2 16 10 5" xfId="3762"/>
    <cellStyle name="쉼표 [0] 2 16 10 6" xfId="3763"/>
    <cellStyle name="쉼표 [0] 2 16 10 7" xfId="3764"/>
    <cellStyle name="쉼표 [0] 2 16 10 8" xfId="3765"/>
    <cellStyle name="쉼표 [0] 2 16 10 9" xfId="3766"/>
    <cellStyle name="쉼표 [0] 2 16 11" xfId="1179"/>
    <cellStyle name="쉼표 [0] 2 16 11 10" xfId="3768"/>
    <cellStyle name="쉼표 [0] 2 16 11 11" xfId="3767"/>
    <cellStyle name="쉼표 [0] 2 16 11 2" xfId="3769"/>
    <cellStyle name="쉼표 [0] 2 16 11 3" xfId="3770"/>
    <cellStyle name="쉼표 [0] 2 16 11 4" xfId="3771"/>
    <cellStyle name="쉼표 [0] 2 16 11 5" xfId="3772"/>
    <cellStyle name="쉼표 [0] 2 16 11 6" xfId="3773"/>
    <cellStyle name="쉼표 [0] 2 16 11 7" xfId="3774"/>
    <cellStyle name="쉼표 [0] 2 16 11 8" xfId="3775"/>
    <cellStyle name="쉼표 [0] 2 16 11 9" xfId="3776"/>
    <cellStyle name="쉼표 [0] 2 16 12" xfId="1180"/>
    <cellStyle name="쉼표 [0] 2 16 12 10" xfId="3778"/>
    <cellStyle name="쉼표 [0] 2 16 12 11" xfId="3777"/>
    <cellStyle name="쉼표 [0] 2 16 12 2" xfId="3779"/>
    <cellStyle name="쉼표 [0] 2 16 12 3" xfId="3780"/>
    <cellStyle name="쉼표 [0] 2 16 12 4" xfId="3781"/>
    <cellStyle name="쉼표 [0] 2 16 12 5" xfId="3782"/>
    <cellStyle name="쉼표 [0] 2 16 12 6" xfId="3783"/>
    <cellStyle name="쉼표 [0] 2 16 12 7" xfId="3784"/>
    <cellStyle name="쉼표 [0] 2 16 12 8" xfId="3785"/>
    <cellStyle name="쉼표 [0] 2 16 12 9" xfId="3786"/>
    <cellStyle name="쉼표 [0] 2 16 13" xfId="1181"/>
    <cellStyle name="쉼표 [0] 2 16 13 10" xfId="3788"/>
    <cellStyle name="쉼표 [0] 2 16 13 11" xfId="3787"/>
    <cellStyle name="쉼표 [0] 2 16 13 2" xfId="3789"/>
    <cellStyle name="쉼표 [0] 2 16 13 3" xfId="3790"/>
    <cellStyle name="쉼표 [0] 2 16 13 4" xfId="3791"/>
    <cellStyle name="쉼표 [0] 2 16 13 5" xfId="3792"/>
    <cellStyle name="쉼표 [0] 2 16 13 6" xfId="3793"/>
    <cellStyle name="쉼표 [0] 2 16 13 7" xfId="3794"/>
    <cellStyle name="쉼표 [0] 2 16 13 8" xfId="3795"/>
    <cellStyle name="쉼표 [0] 2 16 13 9" xfId="3796"/>
    <cellStyle name="쉼표 [0] 2 16 14" xfId="1182"/>
    <cellStyle name="쉼표 [0] 2 16 14 10" xfId="3798"/>
    <cellStyle name="쉼표 [0] 2 16 14 11" xfId="3797"/>
    <cellStyle name="쉼표 [0] 2 16 14 2" xfId="3799"/>
    <cellStyle name="쉼표 [0] 2 16 14 3" xfId="3800"/>
    <cellStyle name="쉼표 [0] 2 16 14 4" xfId="3801"/>
    <cellStyle name="쉼표 [0] 2 16 14 5" xfId="3802"/>
    <cellStyle name="쉼표 [0] 2 16 14 6" xfId="3803"/>
    <cellStyle name="쉼표 [0] 2 16 14 7" xfId="3804"/>
    <cellStyle name="쉼표 [0] 2 16 14 8" xfId="3805"/>
    <cellStyle name="쉼표 [0] 2 16 14 9" xfId="3806"/>
    <cellStyle name="쉼표 [0] 2 16 15" xfId="1183"/>
    <cellStyle name="쉼표 [0] 2 16 15 10" xfId="3808"/>
    <cellStyle name="쉼표 [0] 2 16 15 11" xfId="3807"/>
    <cellStyle name="쉼표 [0] 2 16 15 2" xfId="3809"/>
    <cellStyle name="쉼표 [0] 2 16 15 3" xfId="3810"/>
    <cellStyle name="쉼표 [0] 2 16 15 4" xfId="3811"/>
    <cellStyle name="쉼표 [0] 2 16 15 5" xfId="3812"/>
    <cellStyle name="쉼표 [0] 2 16 15 6" xfId="3813"/>
    <cellStyle name="쉼표 [0] 2 16 15 7" xfId="3814"/>
    <cellStyle name="쉼표 [0] 2 16 15 8" xfId="3815"/>
    <cellStyle name="쉼표 [0] 2 16 15 9" xfId="3816"/>
    <cellStyle name="쉼표 [0] 2 16 16" xfId="1184"/>
    <cellStyle name="쉼표 [0] 2 16 16 10" xfId="3818"/>
    <cellStyle name="쉼표 [0] 2 16 16 11" xfId="3817"/>
    <cellStyle name="쉼표 [0] 2 16 16 2" xfId="3819"/>
    <cellStyle name="쉼표 [0] 2 16 16 3" xfId="3820"/>
    <cellStyle name="쉼표 [0] 2 16 16 4" xfId="3821"/>
    <cellStyle name="쉼표 [0] 2 16 16 5" xfId="3822"/>
    <cellStyle name="쉼표 [0] 2 16 16 6" xfId="3823"/>
    <cellStyle name="쉼표 [0] 2 16 16 7" xfId="3824"/>
    <cellStyle name="쉼표 [0] 2 16 16 8" xfId="3825"/>
    <cellStyle name="쉼표 [0] 2 16 16 9" xfId="3826"/>
    <cellStyle name="쉼표 [0] 2 16 17" xfId="1185"/>
    <cellStyle name="쉼표 [0] 2 16 17 10" xfId="3828"/>
    <cellStyle name="쉼표 [0] 2 16 17 11" xfId="3827"/>
    <cellStyle name="쉼표 [0] 2 16 17 2" xfId="3829"/>
    <cellStyle name="쉼표 [0] 2 16 17 3" xfId="3830"/>
    <cellStyle name="쉼표 [0] 2 16 17 4" xfId="3831"/>
    <cellStyle name="쉼표 [0] 2 16 17 5" xfId="3832"/>
    <cellStyle name="쉼표 [0] 2 16 17 6" xfId="3833"/>
    <cellStyle name="쉼표 [0] 2 16 17 7" xfId="3834"/>
    <cellStyle name="쉼표 [0] 2 16 17 8" xfId="3835"/>
    <cellStyle name="쉼표 [0] 2 16 17 9" xfId="3836"/>
    <cellStyle name="쉼표 [0] 2 16 18" xfId="1186"/>
    <cellStyle name="쉼표 [0] 2 16 18 2" xfId="3838"/>
    <cellStyle name="쉼표 [0] 2 16 18 3" xfId="3839"/>
    <cellStyle name="쉼표 [0] 2 16 18 4" xfId="3840"/>
    <cellStyle name="쉼표 [0] 2 16 18 5" xfId="3837"/>
    <cellStyle name="쉼표 [0] 2 16 19" xfId="1187"/>
    <cellStyle name="쉼표 [0] 2 16 19 2" xfId="3842"/>
    <cellStyle name="쉼표 [0] 2 16 19 3" xfId="3843"/>
    <cellStyle name="쉼표 [0] 2 16 19 4" xfId="3844"/>
    <cellStyle name="쉼표 [0] 2 16 19 5" xfId="3841"/>
    <cellStyle name="쉼표 [0] 2 16 2" xfId="1188"/>
    <cellStyle name="쉼표 [0] 2 16 20" xfId="1189"/>
    <cellStyle name="쉼표 [0] 2 16 20 2" xfId="3846"/>
    <cellStyle name="쉼표 [0] 2 16 20 3" xfId="3847"/>
    <cellStyle name="쉼표 [0] 2 16 20 4" xfId="3848"/>
    <cellStyle name="쉼표 [0] 2 16 20 5" xfId="3845"/>
    <cellStyle name="쉼표 [0] 2 16 21" xfId="1190"/>
    <cellStyle name="쉼표 [0] 2 16 21 2" xfId="3850"/>
    <cellStyle name="쉼표 [0] 2 16 21 3" xfId="3851"/>
    <cellStyle name="쉼표 [0] 2 16 21 4" xfId="3852"/>
    <cellStyle name="쉼표 [0] 2 16 21 5" xfId="3849"/>
    <cellStyle name="쉼표 [0] 2 16 22" xfId="1191"/>
    <cellStyle name="쉼표 [0] 2 16 22 2" xfId="3854"/>
    <cellStyle name="쉼표 [0] 2 16 22 3" xfId="3855"/>
    <cellStyle name="쉼표 [0] 2 16 22 4" xfId="3856"/>
    <cellStyle name="쉼표 [0] 2 16 22 5" xfId="3853"/>
    <cellStyle name="쉼표 [0] 2 16 23" xfId="1192"/>
    <cellStyle name="쉼표 [0] 2 16 23 2" xfId="3858"/>
    <cellStyle name="쉼표 [0] 2 16 23 3" xfId="3859"/>
    <cellStyle name="쉼표 [0] 2 16 23 4" xfId="3860"/>
    <cellStyle name="쉼표 [0] 2 16 23 5" xfId="3857"/>
    <cellStyle name="쉼표 [0] 2 16 24" xfId="1193"/>
    <cellStyle name="쉼표 [0] 2 16 24 2" xfId="3862"/>
    <cellStyle name="쉼표 [0] 2 16 24 3" xfId="3863"/>
    <cellStyle name="쉼표 [0] 2 16 24 4" xfId="3864"/>
    <cellStyle name="쉼표 [0] 2 16 24 5" xfId="3861"/>
    <cellStyle name="쉼표 [0] 2 16 25" xfId="1194"/>
    <cellStyle name="쉼표 [0] 2 16 25 2" xfId="3866"/>
    <cellStyle name="쉼표 [0] 2 16 25 3" xfId="3867"/>
    <cellStyle name="쉼표 [0] 2 16 25 4" xfId="3868"/>
    <cellStyle name="쉼표 [0] 2 16 25 5" xfId="3865"/>
    <cellStyle name="쉼표 [0] 2 16 26" xfId="1195"/>
    <cellStyle name="쉼표 [0] 2 16 26 2" xfId="3870"/>
    <cellStyle name="쉼표 [0] 2 16 26 3" xfId="3871"/>
    <cellStyle name="쉼표 [0] 2 16 26 4" xfId="3872"/>
    <cellStyle name="쉼표 [0] 2 16 26 5" xfId="3869"/>
    <cellStyle name="쉼표 [0] 2 16 27" xfId="1196"/>
    <cellStyle name="쉼표 [0] 2 16 27 2" xfId="3874"/>
    <cellStyle name="쉼표 [0] 2 16 27 3" xfId="3875"/>
    <cellStyle name="쉼표 [0] 2 16 27 4" xfId="3876"/>
    <cellStyle name="쉼표 [0] 2 16 27 5" xfId="3873"/>
    <cellStyle name="쉼표 [0] 2 16 28" xfId="1197"/>
    <cellStyle name="쉼표 [0] 2 16 28 2" xfId="3877"/>
    <cellStyle name="쉼표 [0] 2 16 29" xfId="1198"/>
    <cellStyle name="쉼표 [0] 2 16 29 2" xfId="3878"/>
    <cellStyle name="쉼표 [0] 2 16 3" xfId="1199"/>
    <cellStyle name="쉼표 [0] 2 16 3 10" xfId="3879"/>
    <cellStyle name="쉼표 [0] 2 16 3 11" xfId="3880"/>
    <cellStyle name="쉼표 [0] 2 16 3 12" xfId="3881"/>
    <cellStyle name="쉼표 [0] 2 16 3 13" xfId="3882"/>
    <cellStyle name="쉼표 [0] 2 16 3 14" xfId="3883"/>
    <cellStyle name="쉼표 [0] 2 16 3 15" xfId="3884"/>
    <cellStyle name="쉼표 [0] 2 16 3 2" xfId="1200"/>
    <cellStyle name="쉼표 [0] 2 16 3 2 10" xfId="3885"/>
    <cellStyle name="쉼표 [0] 2 16 3 2 11" xfId="3886"/>
    <cellStyle name="쉼표 [0] 2 16 3 2 2" xfId="1201"/>
    <cellStyle name="쉼표 [0] 2 16 3 2 3" xfId="3887"/>
    <cellStyle name="쉼표 [0] 2 16 3 2 4" xfId="3888"/>
    <cellStyle name="쉼표 [0] 2 16 3 2 5" xfId="3889"/>
    <cellStyle name="쉼표 [0] 2 16 3 2 6" xfId="3890"/>
    <cellStyle name="쉼표 [0] 2 16 3 2 7" xfId="3891"/>
    <cellStyle name="쉼표 [0] 2 16 3 2 8" xfId="3892"/>
    <cellStyle name="쉼표 [0] 2 16 3 2 9" xfId="3893"/>
    <cellStyle name="쉼표 [0] 2 16 3 3" xfId="1202"/>
    <cellStyle name="쉼표 [0] 2 16 3 4" xfId="3894"/>
    <cellStyle name="쉼표 [0] 2 16 3 5" xfId="3895"/>
    <cellStyle name="쉼표 [0] 2 16 3 6" xfId="3896"/>
    <cellStyle name="쉼표 [0] 2 16 3 7" xfId="3897"/>
    <cellStyle name="쉼표 [0] 2 16 3 8" xfId="3898"/>
    <cellStyle name="쉼표 [0] 2 16 3 9" xfId="3899"/>
    <cellStyle name="쉼표 [0] 2 16 30" xfId="1203"/>
    <cellStyle name="쉼표 [0] 2 16 31" xfId="3900"/>
    <cellStyle name="쉼표 [0] 2 16 32" xfId="3901"/>
    <cellStyle name="쉼표 [0] 2 16 33" xfId="3902"/>
    <cellStyle name="쉼표 [0] 2 16 34" xfId="3903"/>
    <cellStyle name="쉼표 [0] 2 16 35" xfId="3904"/>
    <cellStyle name="쉼표 [0] 2 16 36" xfId="3905"/>
    <cellStyle name="쉼표 [0] 2 16 37" xfId="3906"/>
    <cellStyle name="쉼표 [0] 2 16 38" xfId="3907"/>
    <cellStyle name="쉼표 [0] 2 16 39" xfId="3908"/>
    <cellStyle name="쉼표 [0] 2 16 4" xfId="1204"/>
    <cellStyle name="쉼표 [0] 2 16 4 10" xfId="3909"/>
    <cellStyle name="쉼표 [0] 2 16 4 11" xfId="3910"/>
    <cellStyle name="쉼표 [0] 2 16 4 12" xfId="3911"/>
    <cellStyle name="쉼표 [0] 2 16 4 13" xfId="3912"/>
    <cellStyle name="쉼표 [0] 2 16 4 14" xfId="3913"/>
    <cellStyle name="쉼표 [0] 2 16 4 15" xfId="3914"/>
    <cellStyle name="쉼표 [0] 2 16 4 16" xfId="3915"/>
    <cellStyle name="쉼표 [0] 2 16 4 17" xfId="3916"/>
    <cellStyle name="쉼표 [0] 2 16 4 2" xfId="1205"/>
    <cellStyle name="쉼표 [0] 2 16 4 2 10" xfId="3917"/>
    <cellStyle name="쉼표 [0] 2 16 4 2 11" xfId="3918"/>
    <cellStyle name="쉼표 [0] 2 16 4 2 12" xfId="3919"/>
    <cellStyle name="쉼표 [0] 2 16 4 2 13" xfId="3920"/>
    <cellStyle name="쉼표 [0] 2 16 4 2 14" xfId="3921"/>
    <cellStyle name="쉼표 [0] 2 16 4 2 2" xfId="1206"/>
    <cellStyle name="쉼표 [0] 2 16 4 2 3" xfId="3922"/>
    <cellStyle name="쉼표 [0] 2 16 4 2 4" xfId="3923"/>
    <cellStyle name="쉼표 [0] 2 16 4 2 5" xfId="3924"/>
    <cellStyle name="쉼표 [0] 2 16 4 2 6" xfId="3925"/>
    <cellStyle name="쉼표 [0] 2 16 4 2 7" xfId="3926"/>
    <cellStyle name="쉼표 [0] 2 16 4 2 8" xfId="3927"/>
    <cellStyle name="쉼표 [0] 2 16 4 2 9" xfId="3928"/>
    <cellStyle name="쉼표 [0] 2 16 4 3" xfId="1207"/>
    <cellStyle name="쉼표 [0] 2 16 4 3 10" xfId="3929"/>
    <cellStyle name="쉼표 [0] 2 16 4 3 11" xfId="3930"/>
    <cellStyle name="쉼표 [0] 2 16 4 3 12" xfId="3931"/>
    <cellStyle name="쉼표 [0] 2 16 4 3 13" xfId="3932"/>
    <cellStyle name="쉼표 [0] 2 16 4 3 14" xfId="3933"/>
    <cellStyle name="쉼표 [0] 2 16 4 3 2" xfId="1208"/>
    <cellStyle name="쉼표 [0] 2 16 4 3 3" xfId="3934"/>
    <cellStyle name="쉼표 [0] 2 16 4 3 4" xfId="3935"/>
    <cellStyle name="쉼표 [0] 2 16 4 3 5" xfId="3936"/>
    <cellStyle name="쉼표 [0] 2 16 4 3 6" xfId="3937"/>
    <cellStyle name="쉼표 [0] 2 16 4 3 7" xfId="3938"/>
    <cellStyle name="쉼표 [0] 2 16 4 3 8" xfId="3939"/>
    <cellStyle name="쉼표 [0] 2 16 4 3 9" xfId="3940"/>
    <cellStyle name="쉼표 [0] 2 16 4 4" xfId="1209"/>
    <cellStyle name="쉼표 [0] 2 16 4 4 10" xfId="3941"/>
    <cellStyle name="쉼표 [0] 2 16 4 4 11" xfId="3942"/>
    <cellStyle name="쉼표 [0] 2 16 4 4 2" xfId="1210"/>
    <cellStyle name="쉼표 [0] 2 16 4 4 3" xfId="3943"/>
    <cellStyle name="쉼표 [0] 2 16 4 4 4" xfId="3944"/>
    <cellStyle name="쉼표 [0] 2 16 4 4 5" xfId="3945"/>
    <cellStyle name="쉼표 [0] 2 16 4 4 6" xfId="3946"/>
    <cellStyle name="쉼표 [0] 2 16 4 4 7" xfId="3947"/>
    <cellStyle name="쉼표 [0] 2 16 4 4 8" xfId="3948"/>
    <cellStyle name="쉼표 [0] 2 16 4 4 9" xfId="3949"/>
    <cellStyle name="쉼표 [0] 2 16 4 5" xfId="1211"/>
    <cellStyle name="쉼표 [0] 2 16 4 6" xfId="3950"/>
    <cellStyle name="쉼표 [0] 2 16 4 7" xfId="3951"/>
    <cellStyle name="쉼표 [0] 2 16 4 8" xfId="3952"/>
    <cellStyle name="쉼표 [0] 2 16 4 9" xfId="3953"/>
    <cellStyle name="쉼표 [0] 2 16 5" xfId="1212"/>
    <cellStyle name="쉼표 [0] 2 16 5 10" xfId="3955"/>
    <cellStyle name="쉼표 [0] 2 16 5 11" xfId="3954"/>
    <cellStyle name="쉼표 [0] 2 16 5 2" xfId="3956"/>
    <cellStyle name="쉼표 [0] 2 16 5 3" xfId="3957"/>
    <cellStyle name="쉼표 [0] 2 16 5 4" xfId="3958"/>
    <cellStyle name="쉼표 [0] 2 16 5 5" xfId="3959"/>
    <cellStyle name="쉼표 [0] 2 16 5 6" xfId="3960"/>
    <cellStyle name="쉼표 [0] 2 16 5 7" xfId="3961"/>
    <cellStyle name="쉼표 [0] 2 16 5 8" xfId="3962"/>
    <cellStyle name="쉼표 [0] 2 16 5 9" xfId="3963"/>
    <cellStyle name="쉼표 [0] 2 16 6" xfId="1213"/>
    <cellStyle name="쉼표 [0] 2 16 6 10" xfId="3965"/>
    <cellStyle name="쉼표 [0] 2 16 6 11" xfId="3964"/>
    <cellStyle name="쉼표 [0] 2 16 6 2" xfId="3966"/>
    <cellStyle name="쉼표 [0] 2 16 6 3" xfId="3967"/>
    <cellStyle name="쉼표 [0] 2 16 6 4" xfId="3968"/>
    <cellStyle name="쉼표 [0] 2 16 6 5" xfId="3969"/>
    <cellStyle name="쉼표 [0] 2 16 6 6" xfId="3970"/>
    <cellStyle name="쉼표 [0] 2 16 6 7" xfId="3971"/>
    <cellStyle name="쉼표 [0] 2 16 6 8" xfId="3972"/>
    <cellStyle name="쉼표 [0] 2 16 6 9" xfId="3973"/>
    <cellStyle name="쉼표 [0] 2 16 7" xfId="1214"/>
    <cellStyle name="쉼표 [0] 2 16 7 10" xfId="3975"/>
    <cellStyle name="쉼표 [0] 2 16 7 11" xfId="3974"/>
    <cellStyle name="쉼표 [0] 2 16 7 2" xfId="3976"/>
    <cellStyle name="쉼표 [0] 2 16 7 3" xfId="3977"/>
    <cellStyle name="쉼표 [0] 2 16 7 4" xfId="3978"/>
    <cellStyle name="쉼표 [0] 2 16 7 5" xfId="3979"/>
    <cellStyle name="쉼표 [0] 2 16 7 6" xfId="3980"/>
    <cellStyle name="쉼표 [0] 2 16 7 7" xfId="3981"/>
    <cellStyle name="쉼표 [0] 2 16 7 8" xfId="3982"/>
    <cellStyle name="쉼표 [0] 2 16 7 9" xfId="3983"/>
    <cellStyle name="쉼표 [0] 2 16 8" xfId="1215"/>
    <cellStyle name="쉼표 [0] 2 16 8 10" xfId="3985"/>
    <cellStyle name="쉼표 [0] 2 16 8 11" xfId="3984"/>
    <cellStyle name="쉼표 [0] 2 16 8 2" xfId="3986"/>
    <cellStyle name="쉼표 [0] 2 16 8 3" xfId="3987"/>
    <cellStyle name="쉼표 [0] 2 16 8 4" xfId="3988"/>
    <cellStyle name="쉼표 [0] 2 16 8 5" xfId="3989"/>
    <cellStyle name="쉼표 [0] 2 16 8 6" xfId="3990"/>
    <cellStyle name="쉼표 [0] 2 16 8 7" xfId="3991"/>
    <cellStyle name="쉼표 [0] 2 16 8 8" xfId="3992"/>
    <cellStyle name="쉼표 [0] 2 16 8 9" xfId="3993"/>
    <cellStyle name="쉼표 [0] 2 16 9" xfId="1216"/>
    <cellStyle name="쉼표 [0] 2 16 9 10" xfId="3995"/>
    <cellStyle name="쉼표 [0] 2 16 9 11" xfId="3994"/>
    <cellStyle name="쉼표 [0] 2 16 9 2" xfId="3996"/>
    <cellStyle name="쉼표 [0] 2 16 9 3" xfId="3997"/>
    <cellStyle name="쉼표 [0] 2 16 9 4" xfId="3998"/>
    <cellStyle name="쉼표 [0] 2 16 9 5" xfId="3999"/>
    <cellStyle name="쉼표 [0] 2 16 9 6" xfId="4000"/>
    <cellStyle name="쉼표 [0] 2 16 9 7" xfId="4001"/>
    <cellStyle name="쉼표 [0] 2 16 9 8" xfId="4002"/>
    <cellStyle name="쉼표 [0] 2 16 9 9" xfId="4003"/>
    <cellStyle name="쉼표 [0] 2 17" xfId="4004"/>
    <cellStyle name="쉼표 [0] 2 18" xfId="4005"/>
    <cellStyle name="쉼표 [0] 2 19" xfId="4006"/>
    <cellStyle name="쉼표 [0] 2 2" xfId="1217"/>
    <cellStyle name="쉼표 [0] 2 2 10" xfId="4007"/>
    <cellStyle name="쉼표 [0] 2 2 10 2" xfId="4008"/>
    <cellStyle name="쉼표 [0] 2 2 10 3" xfId="4009"/>
    <cellStyle name="쉼표 [0] 2 2 10 4" xfId="4010"/>
    <cellStyle name="쉼표 [0] 2 2 10 5" xfId="4011"/>
    <cellStyle name="쉼표 [0] 2 2 10 6" xfId="4012"/>
    <cellStyle name="쉼표 [0] 2 2 10 7" xfId="4013"/>
    <cellStyle name="쉼표 [0] 2 2 11" xfId="4014"/>
    <cellStyle name="쉼표 [0] 2 2 11 2" xfId="4015"/>
    <cellStyle name="쉼표 [0] 2 2 11 3" xfId="4016"/>
    <cellStyle name="쉼표 [0] 2 2 11 4" xfId="4017"/>
    <cellStyle name="쉼표 [0] 2 2 11 5" xfId="4018"/>
    <cellStyle name="쉼표 [0] 2 2 11 6" xfId="4019"/>
    <cellStyle name="쉼표 [0] 2 2 11 7" xfId="4020"/>
    <cellStyle name="쉼표 [0] 2 2 12" xfId="4021"/>
    <cellStyle name="쉼표 [0] 2 2 13" xfId="4022"/>
    <cellStyle name="쉼표 [0] 2 2 14" xfId="4023"/>
    <cellStyle name="쉼표 [0] 2 2 15" xfId="4024"/>
    <cellStyle name="쉼표 [0] 2 2 16" xfId="4025"/>
    <cellStyle name="쉼표 [0] 2 2 17" xfId="4026"/>
    <cellStyle name="쉼표 [0] 2 2 18" xfId="4027"/>
    <cellStyle name="쉼표 [0] 2 2 19" xfId="4028"/>
    <cellStyle name="쉼표 [0] 2 2 2" xfId="1218"/>
    <cellStyle name="쉼표 [0] 2 2 2 10" xfId="4029"/>
    <cellStyle name="쉼표 [0] 2 2 2 11" xfId="4030"/>
    <cellStyle name="쉼표 [0] 2 2 2 12" xfId="4031"/>
    <cellStyle name="쉼표 [0] 2 2 2 13" xfId="4032"/>
    <cellStyle name="쉼표 [0] 2 2 2 14" xfId="4033"/>
    <cellStyle name="쉼표 [0] 2 2 2 15" xfId="4034"/>
    <cellStyle name="쉼표 [0] 2 2 2 16" xfId="4035"/>
    <cellStyle name="쉼표 [0] 2 2 2 17" xfId="4036"/>
    <cellStyle name="쉼표 [0] 2 2 2 18" xfId="4037"/>
    <cellStyle name="쉼표 [0] 2 2 2 19" xfId="4038"/>
    <cellStyle name="쉼표 [0] 2 2 2 2" xfId="1219"/>
    <cellStyle name="쉼표 [0] 2 2 2 2 10" xfId="4039"/>
    <cellStyle name="쉼표 [0] 2 2 2 2 11" xfId="4040"/>
    <cellStyle name="쉼표 [0] 2 2 2 2 12" xfId="4041"/>
    <cellStyle name="쉼표 [0] 2 2 2 2 13" xfId="4042"/>
    <cellStyle name="쉼표 [0] 2 2 2 2 14" xfId="4043"/>
    <cellStyle name="쉼표 [0] 2 2 2 2 15" xfId="4044"/>
    <cellStyle name="쉼표 [0] 2 2 2 2 16" xfId="4045"/>
    <cellStyle name="쉼표 [0] 2 2 2 2 17" xfId="4046"/>
    <cellStyle name="쉼표 [0] 2 2 2 2 18" xfId="4047"/>
    <cellStyle name="쉼표 [0] 2 2 2 2 19" xfId="4048"/>
    <cellStyle name="쉼표 [0] 2 2 2 2 2" xfId="4049"/>
    <cellStyle name="쉼표 [0] 2 2 2 2 2 10" xfId="4050"/>
    <cellStyle name="쉼표 [0] 2 2 2 2 2 11" xfId="4051"/>
    <cellStyle name="쉼표 [0] 2 2 2 2 2 12" xfId="4052"/>
    <cellStyle name="쉼표 [0] 2 2 2 2 2 13" xfId="4053"/>
    <cellStyle name="쉼표 [0] 2 2 2 2 2 14" xfId="4054"/>
    <cellStyle name="쉼표 [0] 2 2 2 2 2 15" xfId="4055"/>
    <cellStyle name="쉼표 [0] 2 2 2 2 2 16" xfId="4056"/>
    <cellStyle name="쉼표 [0] 2 2 2 2 2 17" xfId="4057"/>
    <cellStyle name="쉼표 [0] 2 2 2 2 2 18" xfId="4058"/>
    <cellStyle name="쉼표 [0] 2 2 2 2 2 19" xfId="4059"/>
    <cellStyle name="쉼표 [0] 2 2 2 2 2 2" xfId="4060"/>
    <cellStyle name="쉼표 [0] 2 2 2 2 2 2 10" xfId="4061"/>
    <cellStyle name="쉼표 [0] 2 2 2 2 2 2 11" xfId="4062"/>
    <cellStyle name="쉼표 [0] 2 2 2 2 2 2 12" xfId="4063"/>
    <cellStyle name="쉼표 [0] 2 2 2 2 2 2 13" xfId="4064"/>
    <cellStyle name="쉼표 [0] 2 2 2 2 2 2 14" xfId="4065"/>
    <cellStyle name="쉼표 [0] 2 2 2 2 2 2 15" xfId="4066"/>
    <cellStyle name="쉼표 [0] 2 2 2 2 2 2 16" xfId="4067"/>
    <cellStyle name="쉼표 [0] 2 2 2 2 2 2 17" xfId="4068"/>
    <cellStyle name="쉼표 [0] 2 2 2 2 2 2 18" xfId="4069"/>
    <cellStyle name="쉼표 [0] 2 2 2 2 2 2 19" xfId="4070"/>
    <cellStyle name="쉼표 [0] 2 2 2 2 2 2 2" xfId="4071"/>
    <cellStyle name="쉼표 [0] 2 2 2 2 2 2 2 10" xfId="4072"/>
    <cellStyle name="쉼표 [0] 2 2 2 2 2 2 2 2" xfId="4073"/>
    <cellStyle name="쉼표 [0] 2 2 2 2 2 2 2 3" xfId="4074"/>
    <cellStyle name="쉼표 [0] 2 2 2 2 2 2 2 4" xfId="4075"/>
    <cellStyle name="쉼표 [0] 2 2 2 2 2 2 2 5" xfId="4076"/>
    <cellStyle name="쉼표 [0] 2 2 2 2 2 2 2 6" xfId="4077"/>
    <cellStyle name="쉼표 [0] 2 2 2 2 2 2 2 7" xfId="4078"/>
    <cellStyle name="쉼표 [0] 2 2 2 2 2 2 2 8" xfId="4079"/>
    <cellStyle name="쉼표 [0] 2 2 2 2 2 2 2 9" xfId="4080"/>
    <cellStyle name="쉼표 [0] 2 2 2 2 2 2 20" xfId="4081"/>
    <cellStyle name="쉼표 [0] 2 2 2 2 2 2 21" xfId="4082"/>
    <cellStyle name="쉼표 [0] 2 2 2 2 2 2 22" xfId="4083"/>
    <cellStyle name="쉼표 [0] 2 2 2 2 2 2 23" xfId="4084"/>
    <cellStyle name="쉼표 [0] 2 2 2 2 2 2 24" xfId="4085"/>
    <cellStyle name="쉼표 [0] 2 2 2 2 2 2 25" xfId="4086"/>
    <cellStyle name="쉼표 [0] 2 2 2 2 2 2 26" xfId="4087"/>
    <cellStyle name="쉼표 [0] 2 2 2 2 2 2 27" xfId="4088"/>
    <cellStyle name="쉼표 [0] 2 2 2 2 2 2 28" xfId="4089"/>
    <cellStyle name="쉼표 [0] 2 2 2 2 2 2 29" xfId="4090"/>
    <cellStyle name="쉼표 [0] 2 2 2 2 2 2 3" xfId="4091"/>
    <cellStyle name="쉼표 [0] 2 2 2 2 2 2 30" xfId="4092"/>
    <cellStyle name="쉼표 [0] 2 2 2 2 2 2 4" xfId="4093"/>
    <cellStyle name="쉼표 [0] 2 2 2 2 2 2 5" xfId="4094"/>
    <cellStyle name="쉼표 [0] 2 2 2 2 2 2 6" xfId="4095"/>
    <cellStyle name="쉼표 [0] 2 2 2 2 2 2 7" xfId="4096"/>
    <cellStyle name="쉼표 [0] 2 2 2 2 2 2 8" xfId="4097"/>
    <cellStyle name="쉼표 [0] 2 2 2 2 2 2 9" xfId="4098"/>
    <cellStyle name="쉼표 [0] 2 2 2 2 2 20" xfId="4099"/>
    <cellStyle name="쉼표 [0] 2 2 2 2 2 21" xfId="4100"/>
    <cellStyle name="쉼표 [0] 2 2 2 2 2 22" xfId="4101"/>
    <cellStyle name="쉼표 [0] 2 2 2 2 2 23" xfId="4102"/>
    <cellStyle name="쉼표 [0] 2 2 2 2 2 24" xfId="4103"/>
    <cellStyle name="쉼표 [0] 2 2 2 2 2 25" xfId="4104"/>
    <cellStyle name="쉼표 [0] 2 2 2 2 2 26" xfId="4105"/>
    <cellStyle name="쉼표 [0] 2 2 2 2 2 27" xfId="4106"/>
    <cellStyle name="쉼표 [0] 2 2 2 2 2 28" xfId="4107"/>
    <cellStyle name="쉼표 [0] 2 2 2 2 2 29" xfId="4108"/>
    <cellStyle name="쉼표 [0] 2 2 2 2 2 3" xfId="4109"/>
    <cellStyle name="쉼표 [0] 2 2 2 2 2 30" xfId="4110"/>
    <cellStyle name="쉼표 [0] 2 2 2 2 2 4" xfId="4111"/>
    <cellStyle name="쉼표 [0] 2 2 2 2 2 5" xfId="4112"/>
    <cellStyle name="쉼표 [0] 2 2 2 2 2 6" xfId="4113"/>
    <cellStyle name="쉼표 [0] 2 2 2 2 2 7" xfId="4114"/>
    <cellStyle name="쉼표 [0] 2 2 2 2 2 8" xfId="4115"/>
    <cellStyle name="쉼표 [0] 2 2 2 2 2 9" xfId="4116"/>
    <cellStyle name="쉼표 [0] 2 2 2 2 20" xfId="4117"/>
    <cellStyle name="쉼표 [0] 2 2 2 2 21" xfId="4118"/>
    <cellStyle name="쉼표 [0] 2 2 2 2 22" xfId="4119"/>
    <cellStyle name="쉼표 [0] 2 2 2 2 23" xfId="4120"/>
    <cellStyle name="쉼표 [0] 2 2 2 2 24" xfId="4121"/>
    <cellStyle name="쉼표 [0] 2 2 2 2 25" xfId="4122"/>
    <cellStyle name="쉼표 [0] 2 2 2 2 26" xfId="4123"/>
    <cellStyle name="쉼표 [0] 2 2 2 2 27" xfId="4124"/>
    <cellStyle name="쉼표 [0] 2 2 2 2 28" xfId="4125"/>
    <cellStyle name="쉼표 [0] 2 2 2 2 29" xfId="4126"/>
    <cellStyle name="쉼표 [0] 2 2 2 2 3" xfId="4127"/>
    <cellStyle name="쉼표 [0] 2 2 2 2 30" xfId="4128"/>
    <cellStyle name="쉼표 [0] 2 2 2 2 31" xfId="4129"/>
    <cellStyle name="쉼표 [0] 2 2 2 2 32" xfId="4130"/>
    <cellStyle name="쉼표 [0] 2 2 2 2 33" xfId="4131"/>
    <cellStyle name="쉼표 [0] 2 2 2 2 34" xfId="4132"/>
    <cellStyle name="쉼표 [0] 2 2 2 2 35" xfId="4133"/>
    <cellStyle name="쉼표 [0] 2 2 2 2 36" xfId="4134"/>
    <cellStyle name="쉼표 [0] 2 2 2 2 37" xfId="4135"/>
    <cellStyle name="쉼표 [0] 2 2 2 2 4" xfId="4136"/>
    <cellStyle name="쉼표 [0] 2 2 2 2 5" xfId="4137"/>
    <cellStyle name="쉼표 [0] 2 2 2 2 6" xfId="4138"/>
    <cellStyle name="쉼표 [0] 2 2 2 2 7" xfId="4139"/>
    <cellStyle name="쉼표 [0] 2 2 2 2 8" xfId="4140"/>
    <cellStyle name="쉼표 [0] 2 2 2 2 9" xfId="4141"/>
    <cellStyle name="쉼표 [0] 2 2 2 20" xfId="4142"/>
    <cellStyle name="쉼표 [0] 2 2 2 21" xfId="4143"/>
    <cellStyle name="쉼표 [0] 2 2 2 22" xfId="4144"/>
    <cellStyle name="쉼표 [0] 2 2 2 23" xfId="4145"/>
    <cellStyle name="쉼표 [0] 2 2 2 24" xfId="4146"/>
    <cellStyle name="쉼표 [0] 2 2 2 25" xfId="4147"/>
    <cellStyle name="쉼표 [0] 2 2 2 26" xfId="4148"/>
    <cellStyle name="쉼표 [0] 2 2 2 27" xfId="4149"/>
    <cellStyle name="쉼표 [0] 2 2 2 28" xfId="4150"/>
    <cellStyle name="쉼표 [0] 2 2 2 29" xfId="4151"/>
    <cellStyle name="쉼표 [0] 2 2 2 3" xfId="4152"/>
    <cellStyle name="쉼표 [0] 2 2 2 3 10" xfId="4153"/>
    <cellStyle name="쉼표 [0] 2 2 2 3 11" xfId="4154"/>
    <cellStyle name="쉼표 [0] 2 2 2 3 12" xfId="4155"/>
    <cellStyle name="쉼표 [0] 2 2 2 3 13" xfId="4156"/>
    <cellStyle name="쉼표 [0] 2 2 2 3 14" xfId="4157"/>
    <cellStyle name="쉼표 [0] 2 2 2 3 15" xfId="4158"/>
    <cellStyle name="쉼표 [0] 2 2 2 3 16" xfId="4159"/>
    <cellStyle name="쉼표 [0] 2 2 2 3 17" xfId="4160"/>
    <cellStyle name="쉼표 [0] 2 2 2 3 18" xfId="4161"/>
    <cellStyle name="쉼표 [0] 2 2 2 3 19" xfId="4162"/>
    <cellStyle name="쉼표 [0] 2 2 2 3 2" xfId="4163"/>
    <cellStyle name="쉼표 [0] 2 2 2 3 2 10" xfId="4164"/>
    <cellStyle name="쉼표 [0] 2 2 2 3 2 11" xfId="4165"/>
    <cellStyle name="쉼표 [0] 2 2 2 3 2 12" xfId="4166"/>
    <cellStyle name="쉼표 [0] 2 2 2 3 2 13" xfId="4167"/>
    <cellStyle name="쉼표 [0] 2 2 2 3 2 14" xfId="4168"/>
    <cellStyle name="쉼표 [0] 2 2 2 3 2 15" xfId="4169"/>
    <cellStyle name="쉼표 [0] 2 2 2 3 2 16" xfId="4170"/>
    <cellStyle name="쉼표 [0] 2 2 2 3 2 17" xfId="4171"/>
    <cellStyle name="쉼표 [0] 2 2 2 3 2 18" xfId="4172"/>
    <cellStyle name="쉼표 [0] 2 2 2 3 2 19" xfId="4173"/>
    <cellStyle name="쉼표 [0] 2 2 2 3 2 2" xfId="4174"/>
    <cellStyle name="쉼표 [0] 2 2 2 3 2 2 10" xfId="4175"/>
    <cellStyle name="쉼표 [0] 2 2 2 3 2 2 11" xfId="4176"/>
    <cellStyle name="쉼표 [0] 2 2 2 3 2 2 12" xfId="4177"/>
    <cellStyle name="쉼표 [0] 2 2 2 3 2 2 13" xfId="4178"/>
    <cellStyle name="쉼표 [0] 2 2 2 3 2 2 14" xfId="4179"/>
    <cellStyle name="쉼표 [0] 2 2 2 3 2 2 15" xfId="4180"/>
    <cellStyle name="쉼표 [0] 2 2 2 3 2 2 16" xfId="4181"/>
    <cellStyle name="쉼표 [0] 2 2 2 3 2 2 17" xfId="4182"/>
    <cellStyle name="쉼표 [0] 2 2 2 3 2 2 18" xfId="4183"/>
    <cellStyle name="쉼표 [0] 2 2 2 3 2 2 19" xfId="4184"/>
    <cellStyle name="쉼표 [0] 2 2 2 3 2 2 2" xfId="4185"/>
    <cellStyle name="쉼표 [0] 2 2 2 3 2 2 2 2" xfId="4186"/>
    <cellStyle name="쉼표 [0] 2 2 2 3 2 2 2 3" xfId="4187"/>
    <cellStyle name="쉼표 [0] 2 2 2 3 2 2 2 4" xfId="4188"/>
    <cellStyle name="쉼표 [0] 2 2 2 3 2 2 20" xfId="4189"/>
    <cellStyle name="쉼표 [0] 2 2 2 3 2 2 21" xfId="4190"/>
    <cellStyle name="쉼표 [0] 2 2 2 3 2 2 22" xfId="4191"/>
    <cellStyle name="쉼표 [0] 2 2 2 3 2 2 23" xfId="4192"/>
    <cellStyle name="쉼표 [0] 2 2 2 3 2 2 24" xfId="4193"/>
    <cellStyle name="쉼표 [0] 2 2 2 3 2 2 3" xfId="4194"/>
    <cellStyle name="쉼표 [0] 2 2 2 3 2 2 4" xfId="4195"/>
    <cellStyle name="쉼표 [0] 2 2 2 3 2 2 5" xfId="4196"/>
    <cellStyle name="쉼표 [0] 2 2 2 3 2 2 6" xfId="4197"/>
    <cellStyle name="쉼표 [0] 2 2 2 3 2 2 7" xfId="4198"/>
    <cellStyle name="쉼표 [0] 2 2 2 3 2 2 8" xfId="4199"/>
    <cellStyle name="쉼표 [0] 2 2 2 3 2 2 9" xfId="4200"/>
    <cellStyle name="쉼표 [0] 2 2 2 3 2 20" xfId="4201"/>
    <cellStyle name="쉼표 [0] 2 2 2 3 2 21" xfId="4202"/>
    <cellStyle name="쉼표 [0] 2 2 2 3 2 22" xfId="4203"/>
    <cellStyle name="쉼표 [0] 2 2 2 3 2 23" xfId="4204"/>
    <cellStyle name="쉼표 [0] 2 2 2 3 2 24" xfId="4205"/>
    <cellStyle name="쉼표 [0] 2 2 2 3 2 3" xfId="4206"/>
    <cellStyle name="쉼표 [0] 2 2 2 3 2 4" xfId="4207"/>
    <cellStyle name="쉼표 [0] 2 2 2 3 2 5" xfId="4208"/>
    <cellStyle name="쉼표 [0] 2 2 2 3 2 6" xfId="4209"/>
    <cellStyle name="쉼표 [0] 2 2 2 3 2 7" xfId="4210"/>
    <cellStyle name="쉼표 [0] 2 2 2 3 2 8" xfId="4211"/>
    <cellStyle name="쉼표 [0] 2 2 2 3 2 9" xfId="4212"/>
    <cellStyle name="쉼표 [0] 2 2 2 3 20" xfId="4213"/>
    <cellStyle name="쉼표 [0] 2 2 2 3 21" xfId="4214"/>
    <cellStyle name="쉼표 [0] 2 2 2 3 22" xfId="4215"/>
    <cellStyle name="쉼표 [0] 2 2 2 3 23" xfId="4216"/>
    <cellStyle name="쉼표 [0] 2 2 2 3 24" xfId="4217"/>
    <cellStyle name="쉼표 [0] 2 2 2 3 25" xfId="4218"/>
    <cellStyle name="쉼표 [0] 2 2 2 3 26" xfId="4219"/>
    <cellStyle name="쉼표 [0] 2 2 2 3 27" xfId="4220"/>
    <cellStyle name="쉼표 [0] 2 2 2 3 28" xfId="4221"/>
    <cellStyle name="쉼표 [0] 2 2 2 3 29" xfId="4222"/>
    <cellStyle name="쉼표 [0] 2 2 2 3 3" xfId="4223"/>
    <cellStyle name="쉼표 [0] 2 2 2 3 4" xfId="4224"/>
    <cellStyle name="쉼표 [0] 2 2 2 3 5" xfId="4225"/>
    <cellStyle name="쉼표 [0] 2 2 2 3 6" xfId="4226"/>
    <cellStyle name="쉼표 [0] 2 2 2 3 7" xfId="4227"/>
    <cellStyle name="쉼표 [0] 2 2 2 3 8" xfId="4228"/>
    <cellStyle name="쉼표 [0] 2 2 2 3 9" xfId="4229"/>
    <cellStyle name="쉼표 [0] 2 2 2 30" xfId="4230"/>
    <cellStyle name="쉼표 [0] 2 2 2 31" xfId="4231"/>
    <cellStyle name="쉼표 [0] 2 2 2 32" xfId="4232"/>
    <cellStyle name="쉼표 [0] 2 2 2 33" xfId="4233"/>
    <cellStyle name="쉼표 [0] 2 2 2 34" xfId="4234"/>
    <cellStyle name="쉼표 [0] 2 2 2 35" xfId="4235"/>
    <cellStyle name="쉼표 [0] 2 2 2 36" xfId="4236"/>
    <cellStyle name="쉼표 [0] 2 2 2 37" xfId="4237"/>
    <cellStyle name="쉼표 [0] 2 2 2 4" xfId="4238"/>
    <cellStyle name="쉼표 [0] 2 2 2 4 10" xfId="4239"/>
    <cellStyle name="쉼표 [0] 2 2 2 4 11" xfId="4240"/>
    <cellStyle name="쉼표 [0] 2 2 2 4 12" xfId="4241"/>
    <cellStyle name="쉼표 [0] 2 2 2 4 13" xfId="4242"/>
    <cellStyle name="쉼표 [0] 2 2 2 4 14" xfId="4243"/>
    <cellStyle name="쉼표 [0] 2 2 2 4 15" xfId="4244"/>
    <cellStyle name="쉼표 [0] 2 2 2 4 16" xfId="4245"/>
    <cellStyle name="쉼표 [0] 2 2 2 4 17" xfId="4246"/>
    <cellStyle name="쉼표 [0] 2 2 2 4 18" xfId="4247"/>
    <cellStyle name="쉼표 [0] 2 2 2 4 19" xfId="4248"/>
    <cellStyle name="쉼표 [0] 2 2 2 4 2" xfId="4249"/>
    <cellStyle name="쉼표 [0] 2 2 2 4 2 10" xfId="4250"/>
    <cellStyle name="쉼표 [0] 2 2 2 4 2 11" xfId="4251"/>
    <cellStyle name="쉼표 [0] 2 2 2 4 2 12" xfId="4252"/>
    <cellStyle name="쉼표 [0] 2 2 2 4 2 13" xfId="4253"/>
    <cellStyle name="쉼표 [0] 2 2 2 4 2 14" xfId="4254"/>
    <cellStyle name="쉼표 [0] 2 2 2 4 2 15" xfId="4255"/>
    <cellStyle name="쉼표 [0] 2 2 2 4 2 16" xfId="4256"/>
    <cellStyle name="쉼표 [0] 2 2 2 4 2 17" xfId="4257"/>
    <cellStyle name="쉼표 [0] 2 2 2 4 2 18" xfId="4258"/>
    <cellStyle name="쉼표 [0] 2 2 2 4 2 19" xfId="4259"/>
    <cellStyle name="쉼표 [0] 2 2 2 4 2 2" xfId="4260"/>
    <cellStyle name="쉼표 [0] 2 2 2 4 2 2 10" xfId="4261"/>
    <cellStyle name="쉼표 [0] 2 2 2 4 2 2 11" xfId="4262"/>
    <cellStyle name="쉼표 [0] 2 2 2 4 2 2 12" xfId="4263"/>
    <cellStyle name="쉼표 [0] 2 2 2 4 2 2 13" xfId="4264"/>
    <cellStyle name="쉼표 [0] 2 2 2 4 2 2 14" xfId="4265"/>
    <cellStyle name="쉼표 [0] 2 2 2 4 2 2 15" xfId="4266"/>
    <cellStyle name="쉼표 [0] 2 2 2 4 2 2 16" xfId="4267"/>
    <cellStyle name="쉼표 [0] 2 2 2 4 2 2 17" xfId="4268"/>
    <cellStyle name="쉼표 [0] 2 2 2 4 2 2 18" xfId="4269"/>
    <cellStyle name="쉼표 [0] 2 2 2 4 2 2 19" xfId="4270"/>
    <cellStyle name="쉼표 [0] 2 2 2 4 2 2 2" xfId="4271"/>
    <cellStyle name="쉼표 [0] 2 2 2 4 2 2 20" xfId="4272"/>
    <cellStyle name="쉼표 [0] 2 2 2 4 2 2 21" xfId="4273"/>
    <cellStyle name="쉼표 [0] 2 2 2 4 2 2 22" xfId="4274"/>
    <cellStyle name="쉼표 [0] 2 2 2 4 2 2 3" xfId="4275"/>
    <cellStyle name="쉼표 [0] 2 2 2 4 2 2 4" xfId="4276"/>
    <cellStyle name="쉼표 [0] 2 2 2 4 2 2 5" xfId="4277"/>
    <cellStyle name="쉼표 [0] 2 2 2 4 2 2 6" xfId="4278"/>
    <cellStyle name="쉼표 [0] 2 2 2 4 2 2 7" xfId="4279"/>
    <cellStyle name="쉼표 [0] 2 2 2 4 2 2 8" xfId="4280"/>
    <cellStyle name="쉼표 [0] 2 2 2 4 2 2 9" xfId="4281"/>
    <cellStyle name="쉼표 [0] 2 2 2 4 2 20" xfId="4282"/>
    <cellStyle name="쉼표 [0] 2 2 2 4 2 21" xfId="4283"/>
    <cellStyle name="쉼표 [0] 2 2 2 4 2 22" xfId="4284"/>
    <cellStyle name="쉼표 [0] 2 2 2 4 2 3" xfId="4285"/>
    <cellStyle name="쉼표 [0] 2 2 2 4 2 4" xfId="4286"/>
    <cellStyle name="쉼표 [0] 2 2 2 4 2 5" xfId="4287"/>
    <cellStyle name="쉼표 [0] 2 2 2 4 2 6" xfId="4288"/>
    <cellStyle name="쉼표 [0] 2 2 2 4 2 7" xfId="4289"/>
    <cellStyle name="쉼표 [0] 2 2 2 4 2 8" xfId="4290"/>
    <cellStyle name="쉼표 [0] 2 2 2 4 2 9" xfId="4291"/>
    <cellStyle name="쉼표 [0] 2 2 2 4 20" xfId="4292"/>
    <cellStyle name="쉼표 [0] 2 2 2 4 21" xfId="4293"/>
    <cellStyle name="쉼표 [0] 2 2 2 4 22" xfId="4294"/>
    <cellStyle name="쉼표 [0] 2 2 2 4 23" xfId="4295"/>
    <cellStyle name="쉼표 [0] 2 2 2 4 24" xfId="4296"/>
    <cellStyle name="쉼표 [0] 2 2 2 4 25" xfId="4297"/>
    <cellStyle name="쉼표 [0] 2 2 2 4 26" xfId="4298"/>
    <cellStyle name="쉼표 [0] 2 2 2 4 27" xfId="4299"/>
    <cellStyle name="쉼표 [0] 2 2 2 4 28" xfId="4300"/>
    <cellStyle name="쉼표 [0] 2 2 2 4 29" xfId="4301"/>
    <cellStyle name="쉼표 [0] 2 2 2 4 3" xfId="4302"/>
    <cellStyle name="쉼표 [0] 2 2 2 4 30" xfId="4303"/>
    <cellStyle name="쉼표 [0] 2 2 2 4 31" xfId="4304"/>
    <cellStyle name="쉼표 [0] 2 2 2 4 32" xfId="4305"/>
    <cellStyle name="쉼표 [0] 2 2 2 4 33" xfId="4306"/>
    <cellStyle name="쉼표 [0] 2 2 2 4 4" xfId="4307"/>
    <cellStyle name="쉼표 [0] 2 2 2 4 5" xfId="4308"/>
    <cellStyle name="쉼표 [0] 2 2 2 4 6" xfId="4309"/>
    <cellStyle name="쉼표 [0] 2 2 2 4 7" xfId="4310"/>
    <cellStyle name="쉼표 [0] 2 2 2 4 8" xfId="4311"/>
    <cellStyle name="쉼표 [0] 2 2 2 4 9" xfId="4312"/>
    <cellStyle name="쉼표 [0] 2 2 2 5" xfId="4313"/>
    <cellStyle name="쉼표 [0] 2 2 2 5 10" xfId="4314"/>
    <cellStyle name="쉼표 [0] 2 2 2 5 11" xfId="4315"/>
    <cellStyle name="쉼표 [0] 2 2 2 5 12" xfId="4316"/>
    <cellStyle name="쉼표 [0] 2 2 2 5 13" xfId="4317"/>
    <cellStyle name="쉼표 [0] 2 2 2 5 14" xfId="4318"/>
    <cellStyle name="쉼표 [0] 2 2 2 5 15" xfId="4319"/>
    <cellStyle name="쉼표 [0] 2 2 2 5 16" xfId="4320"/>
    <cellStyle name="쉼표 [0] 2 2 2 5 17" xfId="4321"/>
    <cellStyle name="쉼표 [0] 2 2 2 5 18" xfId="4322"/>
    <cellStyle name="쉼표 [0] 2 2 2 5 19" xfId="4323"/>
    <cellStyle name="쉼표 [0] 2 2 2 5 2" xfId="4324"/>
    <cellStyle name="쉼표 [0] 2 2 2 5 2 10" xfId="4325"/>
    <cellStyle name="쉼표 [0] 2 2 2 5 2 11" xfId="4326"/>
    <cellStyle name="쉼표 [0] 2 2 2 5 2 12" xfId="4327"/>
    <cellStyle name="쉼표 [0] 2 2 2 5 2 13" xfId="4328"/>
    <cellStyle name="쉼표 [0] 2 2 2 5 2 14" xfId="4329"/>
    <cellStyle name="쉼표 [0] 2 2 2 5 2 15" xfId="4330"/>
    <cellStyle name="쉼표 [0] 2 2 2 5 2 16" xfId="4331"/>
    <cellStyle name="쉼표 [0] 2 2 2 5 2 17" xfId="4332"/>
    <cellStyle name="쉼표 [0] 2 2 2 5 2 18" xfId="4333"/>
    <cellStyle name="쉼표 [0] 2 2 2 5 2 19" xfId="4334"/>
    <cellStyle name="쉼표 [0] 2 2 2 5 2 2" xfId="4335"/>
    <cellStyle name="쉼표 [0] 2 2 2 5 2 20" xfId="4336"/>
    <cellStyle name="쉼표 [0] 2 2 2 5 2 21" xfId="4337"/>
    <cellStyle name="쉼표 [0] 2 2 2 5 2 22" xfId="4338"/>
    <cellStyle name="쉼표 [0] 2 2 2 5 2 3" xfId="4339"/>
    <cellStyle name="쉼표 [0] 2 2 2 5 2 4" xfId="4340"/>
    <cellStyle name="쉼표 [0] 2 2 2 5 2 5" xfId="4341"/>
    <cellStyle name="쉼표 [0] 2 2 2 5 2 6" xfId="4342"/>
    <cellStyle name="쉼표 [0] 2 2 2 5 2 7" xfId="4343"/>
    <cellStyle name="쉼표 [0] 2 2 2 5 2 8" xfId="4344"/>
    <cellStyle name="쉼표 [0] 2 2 2 5 2 9" xfId="4345"/>
    <cellStyle name="쉼표 [0] 2 2 2 5 20" xfId="4346"/>
    <cellStyle name="쉼표 [0] 2 2 2 5 21" xfId="4347"/>
    <cellStyle name="쉼표 [0] 2 2 2 5 22" xfId="4348"/>
    <cellStyle name="쉼표 [0] 2 2 2 5 3" xfId="4349"/>
    <cellStyle name="쉼표 [0] 2 2 2 5 4" xfId="4350"/>
    <cellStyle name="쉼표 [0] 2 2 2 5 5" xfId="4351"/>
    <cellStyle name="쉼표 [0] 2 2 2 5 6" xfId="4352"/>
    <cellStyle name="쉼표 [0] 2 2 2 5 7" xfId="4353"/>
    <cellStyle name="쉼표 [0] 2 2 2 5 8" xfId="4354"/>
    <cellStyle name="쉼표 [0] 2 2 2 5 9" xfId="4355"/>
    <cellStyle name="쉼표 [0] 2 2 2 6" xfId="4356"/>
    <cellStyle name="쉼표 [0] 2 2 2 7" xfId="4357"/>
    <cellStyle name="쉼표 [0] 2 2 2 8" xfId="4358"/>
    <cellStyle name="쉼표 [0] 2 2 2 9" xfId="4359"/>
    <cellStyle name="쉼표 [0] 2 2 20" xfId="4360"/>
    <cellStyle name="쉼표 [0] 2 2 21" xfId="4361"/>
    <cellStyle name="쉼표 [0] 2 2 22" xfId="4362"/>
    <cellStyle name="쉼표 [0] 2 2 23" xfId="4363"/>
    <cellStyle name="쉼표 [0] 2 2 24" xfId="4364"/>
    <cellStyle name="쉼표 [0] 2 2 25" xfId="4365"/>
    <cellStyle name="쉼표 [0] 2 2 26" xfId="4366"/>
    <cellStyle name="쉼표 [0] 2 2 27" xfId="4367"/>
    <cellStyle name="쉼표 [0] 2 2 28" xfId="4368"/>
    <cellStyle name="쉼표 [0] 2 2 29" xfId="4369"/>
    <cellStyle name="쉼표 [0] 2 2 3" xfId="1220"/>
    <cellStyle name="쉼표 [0] 2 2 3 10" xfId="4370"/>
    <cellStyle name="쉼표 [0] 2 2 3 11" xfId="4371"/>
    <cellStyle name="쉼표 [0] 2 2 3 12" xfId="4372"/>
    <cellStyle name="쉼표 [0] 2 2 3 13" xfId="4373"/>
    <cellStyle name="쉼표 [0] 2 2 3 14" xfId="4374"/>
    <cellStyle name="쉼표 [0] 2 2 3 15" xfId="4375"/>
    <cellStyle name="쉼표 [0] 2 2 3 16" xfId="4376"/>
    <cellStyle name="쉼표 [0] 2 2 3 17" xfId="4377"/>
    <cellStyle name="쉼표 [0] 2 2 3 18" xfId="4378"/>
    <cellStyle name="쉼표 [0] 2 2 3 19" xfId="4379"/>
    <cellStyle name="쉼표 [0] 2 2 3 2" xfId="4380"/>
    <cellStyle name="쉼표 [0] 2 2 3 2 10" xfId="4381"/>
    <cellStyle name="쉼표 [0] 2 2 3 2 11" xfId="4382"/>
    <cellStyle name="쉼표 [0] 2 2 3 2 12" xfId="4383"/>
    <cellStyle name="쉼표 [0] 2 2 3 2 13" xfId="4384"/>
    <cellStyle name="쉼표 [0] 2 2 3 2 14" xfId="4385"/>
    <cellStyle name="쉼표 [0] 2 2 3 2 15" xfId="4386"/>
    <cellStyle name="쉼표 [0] 2 2 3 2 16" xfId="4387"/>
    <cellStyle name="쉼표 [0] 2 2 3 2 17" xfId="4388"/>
    <cellStyle name="쉼표 [0] 2 2 3 2 18" xfId="4389"/>
    <cellStyle name="쉼표 [0] 2 2 3 2 19" xfId="4390"/>
    <cellStyle name="쉼표 [0] 2 2 3 2 2" xfId="4391"/>
    <cellStyle name="쉼표 [0] 2 2 3 2 2 10" xfId="4392"/>
    <cellStyle name="쉼표 [0] 2 2 3 2 2 11" xfId="4393"/>
    <cellStyle name="쉼표 [0] 2 2 3 2 2 12" xfId="4394"/>
    <cellStyle name="쉼표 [0] 2 2 3 2 2 13" xfId="4395"/>
    <cellStyle name="쉼표 [0] 2 2 3 2 2 14" xfId="4396"/>
    <cellStyle name="쉼표 [0] 2 2 3 2 2 15" xfId="4397"/>
    <cellStyle name="쉼표 [0] 2 2 3 2 2 16" xfId="4398"/>
    <cellStyle name="쉼표 [0] 2 2 3 2 2 17" xfId="4399"/>
    <cellStyle name="쉼표 [0] 2 2 3 2 2 18" xfId="4400"/>
    <cellStyle name="쉼표 [0] 2 2 3 2 2 19" xfId="4401"/>
    <cellStyle name="쉼표 [0] 2 2 3 2 2 2" xfId="4402"/>
    <cellStyle name="쉼표 [0] 2 2 3 2 2 2 10" xfId="4403"/>
    <cellStyle name="쉼표 [0] 2 2 3 2 2 2 11" xfId="4404"/>
    <cellStyle name="쉼표 [0] 2 2 3 2 2 2 12" xfId="4405"/>
    <cellStyle name="쉼표 [0] 2 2 3 2 2 2 13" xfId="4406"/>
    <cellStyle name="쉼표 [0] 2 2 3 2 2 2 14" xfId="4407"/>
    <cellStyle name="쉼표 [0] 2 2 3 2 2 2 15" xfId="4408"/>
    <cellStyle name="쉼표 [0] 2 2 3 2 2 2 16" xfId="4409"/>
    <cellStyle name="쉼표 [0] 2 2 3 2 2 2 17" xfId="4410"/>
    <cellStyle name="쉼표 [0] 2 2 3 2 2 2 18" xfId="4411"/>
    <cellStyle name="쉼표 [0] 2 2 3 2 2 2 19" xfId="4412"/>
    <cellStyle name="쉼표 [0] 2 2 3 2 2 2 2" xfId="4413"/>
    <cellStyle name="쉼표 [0] 2 2 3 2 2 2 2 2" xfId="4414"/>
    <cellStyle name="쉼표 [0] 2 2 3 2 2 2 2 3" xfId="4415"/>
    <cellStyle name="쉼표 [0] 2 2 3 2 2 2 2 4" xfId="4416"/>
    <cellStyle name="쉼표 [0] 2 2 3 2 2 2 20" xfId="4417"/>
    <cellStyle name="쉼표 [0] 2 2 3 2 2 2 21" xfId="4418"/>
    <cellStyle name="쉼표 [0] 2 2 3 2 2 2 22" xfId="4419"/>
    <cellStyle name="쉼표 [0] 2 2 3 2 2 2 23" xfId="4420"/>
    <cellStyle name="쉼표 [0] 2 2 3 2 2 2 24" xfId="4421"/>
    <cellStyle name="쉼표 [0] 2 2 3 2 2 2 3" xfId="4422"/>
    <cellStyle name="쉼표 [0] 2 2 3 2 2 2 4" xfId="4423"/>
    <cellStyle name="쉼표 [0] 2 2 3 2 2 2 5" xfId="4424"/>
    <cellStyle name="쉼표 [0] 2 2 3 2 2 2 6" xfId="4425"/>
    <cellStyle name="쉼표 [0] 2 2 3 2 2 2 7" xfId="4426"/>
    <cellStyle name="쉼표 [0] 2 2 3 2 2 2 8" xfId="4427"/>
    <cellStyle name="쉼표 [0] 2 2 3 2 2 2 9" xfId="4428"/>
    <cellStyle name="쉼표 [0] 2 2 3 2 2 20" xfId="4429"/>
    <cellStyle name="쉼표 [0] 2 2 3 2 2 21" xfId="4430"/>
    <cellStyle name="쉼표 [0] 2 2 3 2 2 22" xfId="4431"/>
    <cellStyle name="쉼표 [0] 2 2 3 2 2 23" xfId="4432"/>
    <cellStyle name="쉼표 [0] 2 2 3 2 2 24" xfId="4433"/>
    <cellStyle name="쉼표 [0] 2 2 3 2 2 3" xfId="4434"/>
    <cellStyle name="쉼표 [0] 2 2 3 2 2 3 2" xfId="4435"/>
    <cellStyle name="쉼표 [0] 2 2 3 2 2 3 3" xfId="4436"/>
    <cellStyle name="쉼표 [0] 2 2 3 2 2 3 4" xfId="4437"/>
    <cellStyle name="쉼표 [0] 2 2 3 2 2 3 5" xfId="4438"/>
    <cellStyle name="쉼표 [0] 2 2 3 2 2 3 6" xfId="4439"/>
    <cellStyle name="쉼표 [0] 2 2 3 2 2 3 7" xfId="4440"/>
    <cellStyle name="쉼표 [0] 2 2 3 2 2 4" xfId="4441"/>
    <cellStyle name="쉼표 [0] 2 2 3 2 2 4 2" xfId="4442"/>
    <cellStyle name="쉼표 [0] 2 2 3 2 2 4 3" xfId="4443"/>
    <cellStyle name="쉼표 [0] 2 2 3 2 2 4 4" xfId="4444"/>
    <cellStyle name="쉼표 [0] 2 2 3 2 2 4 5" xfId="4445"/>
    <cellStyle name="쉼표 [0] 2 2 3 2 2 4 6" xfId="4446"/>
    <cellStyle name="쉼표 [0] 2 2 3 2 2 4 7" xfId="4447"/>
    <cellStyle name="쉼표 [0] 2 2 3 2 2 5" xfId="4448"/>
    <cellStyle name="쉼표 [0] 2 2 3 2 2 6" xfId="4449"/>
    <cellStyle name="쉼표 [0] 2 2 3 2 2 7" xfId="4450"/>
    <cellStyle name="쉼표 [0] 2 2 3 2 2 8" xfId="4451"/>
    <cellStyle name="쉼표 [0] 2 2 3 2 2 9" xfId="4452"/>
    <cellStyle name="쉼표 [0] 2 2 3 2 20" xfId="4453"/>
    <cellStyle name="쉼표 [0] 2 2 3 2 21" xfId="4454"/>
    <cellStyle name="쉼표 [0] 2 2 3 2 22" xfId="4455"/>
    <cellStyle name="쉼표 [0] 2 2 3 2 23" xfId="4456"/>
    <cellStyle name="쉼표 [0] 2 2 3 2 24" xfId="4457"/>
    <cellStyle name="쉼표 [0] 2 2 3 2 25" xfId="4458"/>
    <cellStyle name="쉼표 [0] 2 2 3 2 26" xfId="4459"/>
    <cellStyle name="쉼표 [0] 2 2 3 2 27" xfId="4460"/>
    <cellStyle name="쉼표 [0] 2 2 3 2 28" xfId="4461"/>
    <cellStyle name="쉼표 [0] 2 2 3 2 29" xfId="4462"/>
    <cellStyle name="쉼표 [0] 2 2 3 2 3" xfId="4463"/>
    <cellStyle name="쉼표 [0] 2 2 3 2 3 2" xfId="4464"/>
    <cellStyle name="쉼표 [0] 2 2 3 2 3 3" xfId="4465"/>
    <cellStyle name="쉼표 [0] 2 2 3 2 3 4" xfId="4466"/>
    <cellStyle name="쉼표 [0] 2 2 3 2 3 5" xfId="4467"/>
    <cellStyle name="쉼표 [0] 2 2 3 2 3 6" xfId="4468"/>
    <cellStyle name="쉼표 [0] 2 2 3 2 3 7" xfId="4469"/>
    <cellStyle name="쉼표 [0] 2 2 3 2 30" xfId="4470"/>
    <cellStyle name="쉼표 [0] 2 2 3 2 31" xfId="4471"/>
    <cellStyle name="쉼표 [0] 2 2 3 2 32" xfId="4472"/>
    <cellStyle name="쉼표 [0] 2 2 3 2 33" xfId="4473"/>
    <cellStyle name="쉼표 [0] 2 2 3 2 34" xfId="4474"/>
    <cellStyle name="쉼표 [0] 2 2 3 2 35" xfId="4475"/>
    <cellStyle name="쉼표 [0] 2 2 3 2 4" xfId="4476"/>
    <cellStyle name="쉼표 [0] 2 2 3 2 4 2" xfId="4477"/>
    <cellStyle name="쉼표 [0] 2 2 3 2 4 3" xfId="4478"/>
    <cellStyle name="쉼표 [0] 2 2 3 2 4 4" xfId="4479"/>
    <cellStyle name="쉼표 [0] 2 2 3 2 4 5" xfId="4480"/>
    <cellStyle name="쉼표 [0] 2 2 3 2 4 6" xfId="4481"/>
    <cellStyle name="쉼표 [0] 2 2 3 2 4 7" xfId="4482"/>
    <cellStyle name="쉼표 [0] 2 2 3 2 5" xfId="4483"/>
    <cellStyle name="쉼표 [0] 2 2 3 2 6" xfId="4484"/>
    <cellStyle name="쉼표 [0] 2 2 3 2 7" xfId="4485"/>
    <cellStyle name="쉼표 [0] 2 2 3 2 8" xfId="4486"/>
    <cellStyle name="쉼표 [0] 2 2 3 2 9" xfId="4487"/>
    <cellStyle name="쉼표 [0] 2 2 3 20" xfId="4488"/>
    <cellStyle name="쉼표 [0] 2 2 3 21" xfId="4489"/>
    <cellStyle name="쉼표 [0] 2 2 3 22" xfId="4490"/>
    <cellStyle name="쉼표 [0] 2 2 3 23" xfId="4491"/>
    <cellStyle name="쉼표 [0] 2 2 3 24" xfId="4492"/>
    <cellStyle name="쉼표 [0] 2 2 3 25" xfId="4493"/>
    <cellStyle name="쉼표 [0] 2 2 3 26" xfId="4494"/>
    <cellStyle name="쉼표 [0] 2 2 3 27" xfId="4495"/>
    <cellStyle name="쉼표 [0] 2 2 3 28" xfId="4496"/>
    <cellStyle name="쉼표 [0] 2 2 3 29" xfId="4497"/>
    <cellStyle name="쉼표 [0] 2 2 3 3" xfId="4498"/>
    <cellStyle name="쉼표 [0] 2 2 3 3 10" xfId="4499"/>
    <cellStyle name="쉼표 [0] 2 2 3 3 11" xfId="4500"/>
    <cellStyle name="쉼표 [0] 2 2 3 3 12" xfId="4501"/>
    <cellStyle name="쉼표 [0] 2 2 3 3 13" xfId="4502"/>
    <cellStyle name="쉼표 [0] 2 2 3 3 14" xfId="4503"/>
    <cellStyle name="쉼표 [0] 2 2 3 3 15" xfId="4504"/>
    <cellStyle name="쉼표 [0] 2 2 3 3 16" xfId="4505"/>
    <cellStyle name="쉼표 [0] 2 2 3 3 17" xfId="4506"/>
    <cellStyle name="쉼표 [0] 2 2 3 3 18" xfId="4507"/>
    <cellStyle name="쉼표 [0] 2 2 3 3 19" xfId="4508"/>
    <cellStyle name="쉼표 [0] 2 2 3 3 2" xfId="4509"/>
    <cellStyle name="쉼표 [0] 2 2 3 3 2 10" xfId="4510"/>
    <cellStyle name="쉼표 [0] 2 2 3 3 2 11" xfId="4511"/>
    <cellStyle name="쉼표 [0] 2 2 3 3 2 12" xfId="4512"/>
    <cellStyle name="쉼표 [0] 2 2 3 3 2 13" xfId="4513"/>
    <cellStyle name="쉼표 [0] 2 2 3 3 2 14" xfId="4514"/>
    <cellStyle name="쉼표 [0] 2 2 3 3 2 15" xfId="4515"/>
    <cellStyle name="쉼표 [0] 2 2 3 3 2 16" xfId="4516"/>
    <cellStyle name="쉼표 [0] 2 2 3 3 2 17" xfId="4517"/>
    <cellStyle name="쉼표 [0] 2 2 3 3 2 18" xfId="4518"/>
    <cellStyle name="쉼표 [0] 2 2 3 3 2 19" xfId="4519"/>
    <cellStyle name="쉼표 [0] 2 2 3 3 2 2" xfId="4520"/>
    <cellStyle name="쉼표 [0] 2 2 3 3 2 20" xfId="4521"/>
    <cellStyle name="쉼표 [0] 2 2 3 3 2 21" xfId="4522"/>
    <cellStyle name="쉼표 [0] 2 2 3 3 2 22" xfId="4523"/>
    <cellStyle name="쉼표 [0] 2 2 3 3 2 3" xfId="4524"/>
    <cellStyle name="쉼표 [0] 2 2 3 3 2 4" xfId="4525"/>
    <cellStyle name="쉼표 [0] 2 2 3 3 2 5" xfId="4526"/>
    <cellStyle name="쉼표 [0] 2 2 3 3 2 6" xfId="4527"/>
    <cellStyle name="쉼표 [0] 2 2 3 3 2 7" xfId="4528"/>
    <cellStyle name="쉼표 [0] 2 2 3 3 2 8" xfId="4529"/>
    <cellStyle name="쉼표 [0] 2 2 3 3 2 9" xfId="4530"/>
    <cellStyle name="쉼표 [0] 2 2 3 3 20" xfId="4531"/>
    <cellStyle name="쉼표 [0] 2 2 3 3 21" xfId="4532"/>
    <cellStyle name="쉼표 [0] 2 2 3 3 22" xfId="4533"/>
    <cellStyle name="쉼표 [0] 2 2 3 3 23" xfId="4534"/>
    <cellStyle name="쉼표 [0] 2 2 3 3 24" xfId="4535"/>
    <cellStyle name="쉼표 [0] 2 2 3 3 25" xfId="4536"/>
    <cellStyle name="쉼표 [0] 2 2 3 3 26" xfId="4537"/>
    <cellStyle name="쉼표 [0] 2 2 3 3 27" xfId="4538"/>
    <cellStyle name="쉼표 [0] 2 2 3 3 28" xfId="4539"/>
    <cellStyle name="쉼표 [0] 2 2 3 3 3" xfId="4540"/>
    <cellStyle name="쉼표 [0] 2 2 3 3 4" xfId="4541"/>
    <cellStyle name="쉼표 [0] 2 2 3 3 5" xfId="4542"/>
    <cellStyle name="쉼표 [0] 2 2 3 3 6" xfId="4543"/>
    <cellStyle name="쉼표 [0] 2 2 3 3 7" xfId="4544"/>
    <cellStyle name="쉼표 [0] 2 2 3 3 8" xfId="4545"/>
    <cellStyle name="쉼표 [0] 2 2 3 3 9" xfId="4546"/>
    <cellStyle name="쉼표 [0] 2 2 3 30" xfId="4547"/>
    <cellStyle name="쉼표 [0] 2 2 3 31" xfId="4548"/>
    <cellStyle name="쉼표 [0] 2 2 3 32" xfId="4549"/>
    <cellStyle name="쉼표 [0] 2 2 3 33" xfId="4550"/>
    <cellStyle name="쉼표 [0] 2 2 3 34" xfId="4551"/>
    <cellStyle name="쉼표 [0] 2 2 3 35" xfId="4552"/>
    <cellStyle name="쉼표 [0] 2 2 3 4" xfId="4553"/>
    <cellStyle name="쉼표 [0] 2 2 3 4 10" xfId="4554"/>
    <cellStyle name="쉼표 [0] 2 2 3 4 11" xfId="4555"/>
    <cellStyle name="쉼표 [0] 2 2 3 4 12" xfId="4556"/>
    <cellStyle name="쉼표 [0] 2 2 3 4 13" xfId="4557"/>
    <cellStyle name="쉼표 [0] 2 2 3 4 14" xfId="4558"/>
    <cellStyle name="쉼표 [0] 2 2 3 4 15" xfId="4559"/>
    <cellStyle name="쉼표 [0] 2 2 3 4 16" xfId="4560"/>
    <cellStyle name="쉼표 [0] 2 2 3 4 17" xfId="4561"/>
    <cellStyle name="쉼표 [0] 2 2 3 4 18" xfId="4562"/>
    <cellStyle name="쉼표 [0] 2 2 3 4 19" xfId="4563"/>
    <cellStyle name="쉼표 [0] 2 2 3 4 2" xfId="4564"/>
    <cellStyle name="쉼표 [0] 2 2 3 4 2 10" xfId="4565"/>
    <cellStyle name="쉼표 [0] 2 2 3 4 2 11" xfId="4566"/>
    <cellStyle name="쉼표 [0] 2 2 3 4 2 12" xfId="4567"/>
    <cellStyle name="쉼표 [0] 2 2 3 4 2 13" xfId="4568"/>
    <cellStyle name="쉼표 [0] 2 2 3 4 2 14" xfId="4569"/>
    <cellStyle name="쉼표 [0] 2 2 3 4 2 15" xfId="4570"/>
    <cellStyle name="쉼표 [0] 2 2 3 4 2 16" xfId="4571"/>
    <cellStyle name="쉼표 [0] 2 2 3 4 2 17" xfId="4572"/>
    <cellStyle name="쉼표 [0] 2 2 3 4 2 18" xfId="4573"/>
    <cellStyle name="쉼표 [0] 2 2 3 4 2 19" xfId="4574"/>
    <cellStyle name="쉼표 [0] 2 2 3 4 2 2" xfId="4575"/>
    <cellStyle name="쉼표 [0] 2 2 3 4 2 20" xfId="4576"/>
    <cellStyle name="쉼표 [0] 2 2 3 4 2 21" xfId="4577"/>
    <cellStyle name="쉼표 [0] 2 2 3 4 2 22" xfId="4578"/>
    <cellStyle name="쉼표 [0] 2 2 3 4 2 3" xfId="4579"/>
    <cellStyle name="쉼표 [0] 2 2 3 4 2 4" xfId="4580"/>
    <cellStyle name="쉼표 [0] 2 2 3 4 2 5" xfId="4581"/>
    <cellStyle name="쉼표 [0] 2 2 3 4 2 6" xfId="4582"/>
    <cellStyle name="쉼표 [0] 2 2 3 4 2 7" xfId="4583"/>
    <cellStyle name="쉼표 [0] 2 2 3 4 2 8" xfId="4584"/>
    <cellStyle name="쉼표 [0] 2 2 3 4 2 9" xfId="4585"/>
    <cellStyle name="쉼표 [0] 2 2 3 4 20" xfId="4586"/>
    <cellStyle name="쉼표 [0] 2 2 3 4 21" xfId="4587"/>
    <cellStyle name="쉼표 [0] 2 2 3 4 22" xfId="4588"/>
    <cellStyle name="쉼표 [0] 2 2 3 4 23" xfId="4589"/>
    <cellStyle name="쉼표 [0] 2 2 3 4 24" xfId="4590"/>
    <cellStyle name="쉼표 [0] 2 2 3 4 25" xfId="4591"/>
    <cellStyle name="쉼표 [0] 2 2 3 4 26" xfId="4592"/>
    <cellStyle name="쉼표 [0] 2 2 3 4 27" xfId="4593"/>
    <cellStyle name="쉼표 [0] 2 2 3 4 28" xfId="4594"/>
    <cellStyle name="쉼표 [0] 2 2 3 4 3" xfId="4595"/>
    <cellStyle name="쉼표 [0] 2 2 3 4 4" xfId="4596"/>
    <cellStyle name="쉼표 [0] 2 2 3 4 5" xfId="4597"/>
    <cellStyle name="쉼표 [0] 2 2 3 4 6" xfId="4598"/>
    <cellStyle name="쉼표 [0] 2 2 3 4 7" xfId="4599"/>
    <cellStyle name="쉼표 [0] 2 2 3 4 8" xfId="4600"/>
    <cellStyle name="쉼표 [0] 2 2 3 4 9" xfId="4601"/>
    <cellStyle name="쉼표 [0] 2 2 3 5" xfId="4602"/>
    <cellStyle name="쉼표 [0] 2 2 3 5 10" xfId="4603"/>
    <cellStyle name="쉼표 [0] 2 2 3 5 11" xfId="4604"/>
    <cellStyle name="쉼표 [0] 2 2 3 5 12" xfId="4605"/>
    <cellStyle name="쉼표 [0] 2 2 3 5 13" xfId="4606"/>
    <cellStyle name="쉼표 [0] 2 2 3 5 14" xfId="4607"/>
    <cellStyle name="쉼표 [0] 2 2 3 5 15" xfId="4608"/>
    <cellStyle name="쉼표 [0] 2 2 3 5 16" xfId="4609"/>
    <cellStyle name="쉼표 [0] 2 2 3 5 17" xfId="4610"/>
    <cellStyle name="쉼표 [0] 2 2 3 5 18" xfId="4611"/>
    <cellStyle name="쉼표 [0] 2 2 3 5 19" xfId="4612"/>
    <cellStyle name="쉼표 [0] 2 2 3 5 2" xfId="4613"/>
    <cellStyle name="쉼표 [0] 2 2 3 5 2 10" xfId="4614"/>
    <cellStyle name="쉼표 [0] 2 2 3 5 2 11" xfId="4615"/>
    <cellStyle name="쉼표 [0] 2 2 3 5 2 12" xfId="4616"/>
    <cellStyle name="쉼표 [0] 2 2 3 5 2 13" xfId="4617"/>
    <cellStyle name="쉼표 [0] 2 2 3 5 2 14" xfId="4618"/>
    <cellStyle name="쉼표 [0] 2 2 3 5 2 15" xfId="4619"/>
    <cellStyle name="쉼표 [0] 2 2 3 5 2 16" xfId="4620"/>
    <cellStyle name="쉼표 [0] 2 2 3 5 2 17" xfId="4621"/>
    <cellStyle name="쉼표 [0] 2 2 3 5 2 18" xfId="4622"/>
    <cellStyle name="쉼표 [0] 2 2 3 5 2 19" xfId="4623"/>
    <cellStyle name="쉼표 [0] 2 2 3 5 2 2" xfId="4624"/>
    <cellStyle name="쉼표 [0] 2 2 3 5 2 20" xfId="4625"/>
    <cellStyle name="쉼표 [0] 2 2 3 5 2 21" xfId="4626"/>
    <cellStyle name="쉼표 [0] 2 2 3 5 2 22" xfId="4627"/>
    <cellStyle name="쉼표 [0] 2 2 3 5 2 3" xfId="4628"/>
    <cellStyle name="쉼표 [0] 2 2 3 5 2 4" xfId="4629"/>
    <cellStyle name="쉼표 [0] 2 2 3 5 2 5" xfId="4630"/>
    <cellStyle name="쉼표 [0] 2 2 3 5 2 6" xfId="4631"/>
    <cellStyle name="쉼표 [0] 2 2 3 5 2 7" xfId="4632"/>
    <cellStyle name="쉼표 [0] 2 2 3 5 2 8" xfId="4633"/>
    <cellStyle name="쉼표 [0] 2 2 3 5 2 9" xfId="4634"/>
    <cellStyle name="쉼표 [0] 2 2 3 5 20" xfId="4635"/>
    <cellStyle name="쉼표 [0] 2 2 3 5 21" xfId="4636"/>
    <cellStyle name="쉼표 [0] 2 2 3 5 22" xfId="4637"/>
    <cellStyle name="쉼표 [0] 2 2 3 5 23" xfId="4638"/>
    <cellStyle name="쉼표 [0] 2 2 3 5 24" xfId="4639"/>
    <cellStyle name="쉼표 [0] 2 2 3 5 25" xfId="4640"/>
    <cellStyle name="쉼표 [0] 2 2 3 5 26" xfId="4641"/>
    <cellStyle name="쉼표 [0] 2 2 3 5 27" xfId="4642"/>
    <cellStyle name="쉼표 [0] 2 2 3 5 28" xfId="4643"/>
    <cellStyle name="쉼표 [0] 2 2 3 5 3" xfId="4644"/>
    <cellStyle name="쉼표 [0] 2 2 3 5 4" xfId="4645"/>
    <cellStyle name="쉼표 [0] 2 2 3 5 5" xfId="4646"/>
    <cellStyle name="쉼표 [0] 2 2 3 5 6" xfId="4647"/>
    <cellStyle name="쉼표 [0] 2 2 3 5 7" xfId="4648"/>
    <cellStyle name="쉼표 [0] 2 2 3 5 8" xfId="4649"/>
    <cellStyle name="쉼표 [0] 2 2 3 5 9" xfId="4650"/>
    <cellStyle name="쉼표 [0] 2 2 3 6" xfId="4651"/>
    <cellStyle name="쉼표 [0] 2 2 3 6 2" xfId="4652"/>
    <cellStyle name="쉼표 [0] 2 2 3 6 3" xfId="4653"/>
    <cellStyle name="쉼표 [0] 2 2 3 6 4" xfId="4654"/>
    <cellStyle name="쉼표 [0] 2 2 3 6 5" xfId="4655"/>
    <cellStyle name="쉼표 [0] 2 2 3 6 6" xfId="4656"/>
    <cellStyle name="쉼표 [0] 2 2 3 6 7" xfId="4657"/>
    <cellStyle name="쉼표 [0] 2 2 3 7" xfId="4658"/>
    <cellStyle name="쉼표 [0] 2 2 3 7 2" xfId="4659"/>
    <cellStyle name="쉼표 [0] 2 2 3 7 3" xfId="4660"/>
    <cellStyle name="쉼표 [0] 2 2 3 7 4" xfId="4661"/>
    <cellStyle name="쉼표 [0] 2 2 3 7 5" xfId="4662"/>
    <cellStyle name="쉼표 [0] 2 2 3 7 6" xfId="4663"/>
    <cellStyle name="쉼표 [0] 2 2 3 7 7" xfId="4664"/>
    <cellStyle name="쉼표 [0] 2 2 3 8" xfId="4665"/>
    <cellStyle name="쉼표 [0] 2 2 3 8 2" xfId="4666"/>
    <cellStyle name="쉼표 [0] 2 2 3 8 3" xfId="4667"/>
    <cellStyle name="쉼표 [0] 2 2 3 8 4" xfId="4668"/>
    <cellStyle name="쉼표 [0] 2 2 3 8 5" xfId="4669"/>
    <cellStyle name="쉼표 [0] 2 2 3 8 6" xfId="4670"/>
    <cellStyle name="쉼표 [0] 2 2 3 8 7" xfId="4671"/>
    <cellStyle name="쉼표 [0] 2 2 3 9" xfId="4672"/>
    <cellStyle name="쉼표 [0] 2 2 3 9 2" xfId="4673"/>
    <cellStyle name="쉼표 [0] 2 2 3 9 3" xfId="4674"/>
    <cellStyle name="쉼표 [0] 2 2 3 9 4" xfId="4675"/>
    <cellStyle name="쉼표 [0] 2 2 3 9 5" xfId="4676"/>
    <cellStyle name="쉼표 [0] 2 2 3 9 6" xfId="4677"/>
    <cellStyle name="쉼표 [0] 2 2 3 9 7" xfId="4678"/>
    <cellStyle name="쉼표 [0] 2 2 30" xfId="4679"/>
    <cellStyle name="쉼표 [0] 2 2 31" xfId="4680"/>
    <cellStyle name="쉼표 [0] 2 2 32" xfId="4681"/>
    <cellStyle name="쉼표 [0] 2 2 33" xfId="4682"/>
    <cellStyle name="쉼표 [0] 2 2 34" xfId="4683"/>
    <cellStyle name="쉼표 [0] 2 2 35" xfId="4684"/>
    <cellStyle name="쉼표 [0] 2 2 36" xfId="4685"/>
    <cellStyle name="쉼표 [0] 2 2 37" xfId="4686"/>
    <cellStyle name="쉼표 [0] 2 2 38" xfId="4687"/>
    <cellStyle name="쉼표 [0] 2 2 4" xfId="4688"/>
    <cellStyle name="쉼표 [0] 2 2 4 10" xfId="4689"/>
    <cellStyle name="쉼표 [0] 2 2 4 11" xfId="4690"/>
    <cellStyle name="쉼표 [0] 2 2 4 12" xfId="4691"/>
    <cellStyle name="쉼표 [0] 2 2 4 13" xfId="4692"/>
    <cellStyle name="쉼표 [0] 2 2 4 14" xfId="4693"/>
    <cellStyle name="쉼표 [0] 2 2 4 15" xfId="4694"/>
    <cellStyle name="쉼표 [0] 2 2 4 16" xfId="4695"/>
    <cellStyle name="쉼표 [0] 2 2 4 17" xfId="4696"/>
    <cellStyle name="쉼표 [0] 2 2 4 18" xfId="4697"/>
    <cellStyle name="쉼표 [0] 2 2 4 19" xfId="4698"/>
    <cellStyle name="쉼표 [0] 2 2 4 2" xfId="4699"/>
    <cellStyle name="쉼표 [0] 2 2 4 2 10" xfId="4700"/>
    <cellStyle name="쉼표 [0] 2 2 4 2 11" xfId="4701"/>
    <cellStyle name="쉼표 [0] 2 2 4 2 12" xfId="4702"/>
    <cellStyle name="쉼표 [0] 2 2 4 2 13" xfId="4703"/>
    <cellStyle name="쉼표 [0] 2 2 4 2 14" xfId="4704"/>
    <cellStyle name="쉼표 [0] 2 2 4 2 15" xfId="4705"/>
    <cellStyle name="쉼표 [0] 2 2 4 2 16" xfId="4706"/>
    <cellStyle name="쉼표 [0] 2 2 4 2 17" xfId="4707"/>
    <cellStyle name="쉼표 [0] 2 2 4 2 18" xfId="4708"/>
    <cellStyle name="쉼표 [0] 2 2 4 2 19" xfId="4709"/>
    <cellStyle name="쉼표 [0] 2 2 4 2 2" xfId="4710"/>
    <cellStyle name="쉼표 [0] 2 2 4 2 2 10" xfId="4711"/>
    <cellStyle name="쉼표 [0] 2 2 4 2 2 11" xfId="4712"/>
    <cellStyle name="쉼표 [0] 2 2 4 2 2 12" xfId="4713"/>
    <cellStyle name="쉼표 [0] 2 2 4 2 2 13" xfId="4714"/>
    <cellStyle name="쉼표 [0] 2 2 4 2 2 14" xfId="4715"/>
    <cellStyle name="쉼표 [0] 2 2 4 2 2 15" xfId="4716"/>
    <cellStyle name="쉼표 [0] 2 2 4 2 2 16" xfId="4717"/>
    <cellStyle name="쉼표 [0] 2 2 4 2 2 17" xfId="4718"/>
    <cellStyle name="쉼표 [0] 2 2 4 2 2 18" xfId="4719"/>
    <cellStyle name="쉼표 [0] 2 2 4 2 2 19" xfId="4720"/>
    <cellStyle name="쉼표 [0] 2 2 4 2 2 2" xfId="4721"/>
    <cellStyle name="쉼표 [0] 2 2 4 2 2 2 2" xfId="4722"/>
    <cellStyle name="쉼표 [0] 2 2 4 2 2 2 3" xfId="4723"/>
    <cellStyle name="쉼표 [0] 2 2 4 2 2 2 4" xfId="4724"/>
    <cellStyle name="쉼표 [0] 2 2 4 2 2 20" xfId="4725"/>
    <cellStyle name="쉼표 [0] 2 2 4 2 2 21" xfId="4726"/>
    <cellStyle name="쉼표 [0] 2 2 4 2 2 22" xfId="4727"/>
    <cellStyle name="쉼표 [0] 2 2 4 2 2 23" xfId="4728"/>
    <cellStyle name="쉼표 [0] 2 2 4 2 2 24" xfId="4729"/>
    <cellStyle name="쉼표 [0] 2 2 4 2 2 3" xfId="4730"/>
    <cellStyle name="쉼표 [0] 2 2 4 2 2 4" xfId="4731"/>
    <cellStyle name="쉼표 [0] 2 2 4 2 2 5" xfId="4732"/>
    <cellStyle name="쉼표 [0] 2 2 4 2 2 6" xfId="4733"/>
    <cellStyle name="쉼표 [0] 2 2 4 2 2 7" xfId="4734"/>
    <cellStyle name="쉼표 [0] 2 2 4 2 2 8" xfId="4735"/>
    <cellStyle name="쉼표 [0] 2 2 4 2 2 9" xfId="4736"/>
    <cellStyle name="쉼표 [0] 2 2 4 2 20" xfId="4737"/>
    <cellStyle name="쉼표 [0] 2 2 4 2 21" xfId="4738"/>
    <cellStyle name="쉼표 [0] 2 2 4 2 22" xfId="4739"/>
    <cellStyle name="쉼표 [0] 2 2 4 2 23" xfId="4740"/>
    <cellStyle name="쉼표 [0] 2 2 4 2 24" xfId="4741"/>
    <cellStyle name="쉼표 [0] 2 2 4 2 3" xfId="4742"/>
    <cellStyle name="쉼표 [0] 2 2 4 2 4" xfId="4743"/>
    <cellStyle name="쉼표 [0] 2 2 4 2 5" xfId="4744"/>
    <cellStyle name="쉼표 [0] 2 2 4 2 6" xfId="4745"/>
    <cellStyle name="쉼표 [0] 2 2 4 2 7" xfId="4746"/>
    <cellStyle name="쉼표 [0] 2 2 4 2 8" xfId="4747"/>
    <cellStyle name="쉼표 [0] 2 2 4 2 9" xfId="4748"/>
    <cellStyle name="쉼표 [0] 2 2 4 20" xfId="4749"/>
    <cellStyle name="쉼표 [0] 2 2 4 21" xfId="4750"/>
    <cellStyle name="쉼표 [0] 2 2 4 22" xfId="4751"/>
    <cellStyle name="쉼표 [0] 2 2 4 23" xfId="4752"/>
    <cellStyle name="쉼표 [0] 2 2 4 24" xfId="4753"/>
    <cellStyle name="쉼표 [0] 2 2 4 25" xfId="4754"/>
    <cellStyle name="쉼표 [0] 2 2 4 26" xfId="4755"/>
    <cellStyle name="쉼표 [0] 2 2 4 27" xfId="4756"/>
    <cellStyle name="쉼표 [0] 2 2 4 28" xfId="4757"/>
    <cellStyle name="쉼표 [0] 2 2 4 29" xfId="4758"/>
    <cellStyle name="쉼표 [0] 2 2 4 3" xfId="4759"/>
    <cellStyle name="쉼표 [0] 2 2 4 4" xfId="4760"/>
    <cellStyle name="쉼표 [0] 2 2 4 5" xfId="4761"/>
    <cellStyle name="쉼표 [0] 2 2 4 6" xfId="4762"/>
    <cellStyle name="쉼표 [0] 2 2 4 7" xfId="4763"/>
    <cellStyle name="쉼표 [0] 2 2 4 8" xfId="4764"/>
    <cellStyle name="쉼표 [0] 2 2 4 9" xfId="4765"/>
    <cellStyle name="쉼표 [0] 2 2 5" xfId="4766"/>
    <cellStyle name="쉼표 [0] 2 2 5 10" xfId="4767"/>
    <cellStyle name="쉼표 [0] 2 2 5 11" xfId="4768"/>
    <cellStyle name="쉼표 [0] 2 2 5 12" xfId="4769"/>
    <cellStyle name="쉼표 [0] 2 2 5 13" xfId="4770"/>
    <cellStyle name="쉼표 [0] 2 2 5 14" xfId="4771"/>
    <cellStyle name="쉼표 [0] 2 2 5 15" xfId="4772"/>
    <cellStyle name="쉼표 [0] 2 2 5 16" xfId="4773"/>
    <cellStyle name="쉼표 [0] 2 2 5 17" xfId="4774"/>
    <cellStyle name="쉼표 [0] 2 2 5 18" xfId="4775"/>
    <cellStyle name="쉼표 [0] 2 2 5 19" xfId="4776"/>
    <cellStyle name="쉼표 [0] 2 2 5 2" xfId="4777"/>
    <cellStyle name="쉼표 [0] 2 2 5 2 10" xfId="4778"/>
    <cellStyle name="쉼표 [0] 2 2 5 2 11" xfId="4779"/>
    <cellStyle name="쉼표 [0] 2 2 5 2 12" xfId="4780"/>
    <cellStyle name="쉼표 [0] 2 2 5 2 13" xfId="4781"/>
    <cellStyle name="쉼표 [0] 2 2 5 2 14" xfId="4782"/>
    <cellStyle name="쉼표 [0] 2 2 5 2 15" xfId="4783"/>
    <cellStyle name="쉼표 [0] 2 2 5 2 16" xfId="4784"/>
    <cellStyle name="쉼표 [0] 2 2 5 2 17" xfId="4785"/>
    <cellStyle name="쉼표 [0] 2 2 5 2 18" xfId="4786"/>
    <cellStyle name="쉼표 [0] 2 2 5 2 19" xfId="4787"/>
    <cellStyle name="쉼표 [0] 2 2 5 2 2" xfId="4788"/>
    <cellStyle name="쉼표 [0] 2 2 5 2 2 2" xfId="4789"/>
    <cellStyle name="쉼표 [0] 2 2 5 2 2 3" xfId="4790"/>
    <cellStyle name="쉼표 [0] 2 2 5 2 2 4" xfId="4791"/>
    <cellStyle name="쉼표 [0] 2 2 5 2 2 5" xfId="4792"/>
    <cellStyle name="쉼표 [0] 2 2 5 2 2 6" xfId="4793"/>
    <cellStyle name="쉼표 [0] 2 2 5 2 2 7" xfId="4794"/>
    <cellStyle name="쉼표 [0] 2 2 5 2 20" xfId="4795"/>
    <cellStyle name="쉼표 [0] 2 2 5 2 21" xfId="4796"/>
    <cellStyle name="쉼표 [0] 2 2 5 2 22" xfId="4797"/>
    <cellStyle name="쉼표 [0] 2 2 5 2 23" xfId="4798"/>
    <cellStyle name="쉼표 [0] 2 2 5 2 24" xfId="4799"/>
    <cellStyle name="쉼표 [0] 2 2 5 2 25" xfId="4800"/>
    <cellStyle name="쉼표 [0] 2 2 5 2 26" xfId="4801"/>
    <cellStyle name="쉼표 [0] 2 2 5 2 27" xfId="4802"/>
    <cellStyle name="쉼표 [0] 2 2 5 2 28" xfId="4803"/>
    <cellStyle name="쉼표 [0] 2 2 5 2 3" xfId="4804"/>
    <cellStyle name="쉼표 [0] 2 2 5 2 3 2" xfId="4805"/>
    <cellStyle name="쉼표 [0] 2 2 5 2 3 3" xfId="4806"/>
    <cellStyle name="쉼표 [0] 2 2 5 2 3 4" xfId="4807"/>
    <cellStyle name="쉼표 [0] 2 2 5 2 3 5" xfId="4808"/>
    <cellStyle name="쉼표 [0] 2 2 5 2 3 6" xfId="4809"/>
    <cellStyle name="쉼표 [0] 2 2 5 2 3 7" xfId="4810"/>
    <cellStyle name="쉼표 [0] 2 2 5 2 4" xfId="4811"/>
    <cellStyle name="쉼표 [0] 2 2 5 2 4 2" xfId="4812"/>
    <cellStyle name="쉼표 [0] 2 2 5 2 4 3" xfId="4813"/>
    <cellStyle name="쉼표 [0] 2 2 5 2 4 4" xfId="4814"/>
    <cellStyle name="쉼표 [0] 2 2 5 2 4 5" xfId="4815"/>
    <cellStyle name="쉼표 [0] 2 2 5 2 4 6" xfId="4816"/>
    <cellStyle name="쉼표 [0] 2 2 5 2 4 7" xfId="4817"/>
    <cellStyle name="쉼표 [0] 2 2 5 2 5" xfId="4818"/>
    <cellStyle name="쉼표 [0] 2 2 5 2 6" xfId="4819"/>
    <cellStyle name="쉼표 [0] 2 2 5 2 7" xfId="4820"/>
    <cellStyle name="쉼표 [0] 2 2 5 2 8" xfId="4821"/>
    <cellStyle name="쉼표 [0] 2 2 5 2 9" xfId="4822"/>
    <cellStyle name="쉼표 [0] 2 2 5 20" xfId="4823"/>
    <cellStyle name="쉼표 [0] 2 2 5 21" xfId="4824"/>
    <cellStyle name="쉼표 [0] 2 2 5 22" xfId="4825"/>
    <cellStyle name="쉼표 [0] 2 2 5 23" xfId="4826"/>
    <cellStyle name="쉼표 [0] 2 2 5 24" xfId="4827"/>
    <cellStyle name="쉼표 [0] 2 2 5 25" xfId="4828"/>
    <cellStyle name="쉼표 [0] 2 2 5 26" xfId="4829"/>
    <cellStyle name="쉼표 [0] 2 2 5 27" xfId="4830"/>
    <cellStyle name="쉼표 [0] 2 2 5 28" xfId="4831"/>
    <cellStyle name="쉼표 [0] 2 2 5 3" xfId="4832"/>
    <cellStyle name="쉼표 [0] 2 2 5 3 2" xfId="4833"/>
    <cellStyle name="쉼표 [0] 2 2 5 3 3" xfId="4834"/>
    <cellStyle name="쉼표 [0] 2 2 5 3 4" xfId="4835"/>
    <cellStyle name="쉼표 [0] 2 2 5 3 5" xfId="4836"/>
    <cellStyle name="쉼표 [0] 2 2 5 3 6" xfId="4837"/>
    <cellStyle name="쉼표 [0] 2 2 5 3 7" xfId="4838"/>
    <cellStyle name="쉼표 [0] 2 2 5 4" xfId="4839"/>
    <cellStyle name="쉼표 [0] 2 2 5 4 2" xfId="4840"/>
    <cellStyle name="쉼표 [0] 2 2 5 4 3" xfId="4841"/>
    <cellStyle name="쉼표 [0] 2 2 5 4 4" xfId="4842"/>
    <cellStyle name="쉼표 [0] 2 2 5 4 5" xfId="4843"/>
    <cellStyle name="쉼표 [0] 2 2 5 4 6" xfId="4844"/>
    <cellStyle name="쉼표 [0] 2 2 5 4 7" xfId="4845"/>
    <cellStyle name="쉼표 [0] 2 2 5 5" xfId="4846"/>
    <cellStyle name="쉼표 [0] 2 2 5 6" xfId="4847"/>
    <cellStyle name="쉼표 [0] 2 2 5 7" xfId="4848"/>
    <cellStyle name="쉼표 [0] 2 2 5 8" xfId="4849"/>
    <cellStyle name="쉼표 [0] 2 2 5 9" xfId="4850"/>
    <cellStyle name="쉼표 [0] 2 2 6" xfId="4851"/>
    <cellStyle name="쉼표 [0] 2 2 6 10" xfId="4852"/>
    <cellStyle name="쉼표 [0] 2 2 6 11" xfId="4853"/>
    <cellStyle name="쉼표 [0] 2 2 6 12" xfId="4854"/>
    <cellStyle name="쉼표 [0] 2 2 6 13" xfId="4855"/>
    <cellStyle name="쉼표 [0] 2 2 6 14" xfId="4856"/>
    <cellStyle name="쉼표 [0] 2 2 6 15" xfId="4857"/>
    <cellStyle name="쉼표 [0] 2 2 6 16" xfId="4858"/>
    <cellStyle name="쉼표 [0] 2 2 6 17" xfId="4859"/>
    <cellStyle name="쉼표 [0] 2 2 6 18" xfId="4860"/>
    <cellStyle name="쉼표 [0] 2 2 6 19" xfId="4861"/>
    <cellStyle name="쉼표 [0] 2 2 6 2" xfId="4862"/>
    <cellStyle name="쉼표 [0] 2 2 6 2 10" xfId="4863"/>
    <cellStyle name="쉼표 [0] 2 2 6 2 11" xfId="4864"/>
    <cellStyle name="쉼표 [0] 2 2 6 2 12" xfId="4865"/>
    <cellStyle name="쉼표 [0] 2 2 6 2 13" xfId="4866"/>
    <cellStyle name="쉼표 [0] 2 2 6 2 14" xfId="4867"/>
    <cellStyle name="쉼표 [0] 2 2 6 2 15" xfId="4868"/>
    <cellStyle name="쉼표 [0] 2 2 6 2 16" xfId="4869"/>
    <cellStyle name="쉼표 [0] 2 2 6 2 17" xfId="4870"/>
    <cellStyle name="쉼표 [0] 2 2 6 2 18" xfId="4871"/>
    <cellStyle name="쉼표 [0] 2 2 6 2 19" xfId="4872"/>
    <cellStyle name="쉼표 [0] 2 2 6 2 2" xfId="4873"/>
    <cellStyle name="쉼표 [0] 2 2 6 2 20" xfId="4874"/>
    <cellStyle name="쉼표 [0] 2 2 6 2 21" xfId="4875"/>
    <cellStyle name="쉼표 [0] 2 2 6 2 22" xfId="4876"/>
    <cellStyle name="쉼표 [0] 2 2 6 2 3" xfId="4877"/>
    <cellStyle name="쉼표 [0] 2 2 6 2 4" xfId="4878"/>
    <cellStyle name="쉼표 [0] 2 2 6 2 5" xfId="4879"/>
    <cellStyle name="쉼표 [0] 2 2 6 2 6" xfId="4880"/>
    <cellStyle name="쉼표 [0] 2 2 6 2 7" xfId="4881"/>
    <cellStyle name="쉼표 [0] 2 2 6 2 8" xfId="4882"/>
    <cellStyle name="쉼표 [0] 2 2 6 2 9" xfId="4883"/>
    <cellStyle name="쉼표 [0] 2 2 6 20" xfId="4884"/>
    <cellStyle name="쉼표 [0] 2 2 6 21" xfId="4885"/>
    <cellStyle name="쉼표 [0] 2 2 6 22" xfId="4886"/>
    <cellStyle name="쉼표 [0] 2 2 6 23" xfId="4887"/>
    <cellStyle name="쉼표 [0] 2 2 6 24" xfId="4888"/>
    <cellStyle name="쉼표 [0] 2 2 6 25" xfId="4889"/>
    <cellStyle name="쉼표 [0] 2 2 6 26" xfId="4890"/>
    <cellStyle name="쉼표 [0] 2 2 6 27" xfId="4891"/>
    <cellStyle name="쉼표 [0] 2 2 6 28" xfId="4892"/>
    <cellStyle name="쉼표 [0] 2 2 6 3" xfId="4893"/>
    <cellStyle name="쉼표 [0] 2 2 6 4" xfId="4894"/>
    <cellStyle name="쉼표 [0] 2 2 6 5" xfId="4895"/>
    <cellStyle name="쉼표 [0] 2 2 6 6" xfId="4896"/>
    <cellStyle name="쉼표 [0] 2 2 6 7" xfId="4897"/>
    <cellStyle name="쉼표 [0] 2 2 6 8" xfId="4898"/>
    <cellStyle name="쉼표 [0] 2 2 6 9" xfId="4899"/>
    <cellStyle name="쉼표 [0] 2 2 7" xfId="4900"/>
    <cellStyle name="쉼표 [0] 2 2 7 10" xfId="4901"/>
    <cellStyle name="쉼표 [0] 2 2 7 11" xfId="4902"/>
    <cellStyle name="쉼표 [0] 2 2 7 12" xfId="4903"/>
    <cellStyle name="쉼표 [0] 2 2 7 13" xfId="4904"/>
    <cellStyle name="쉼표 [0] 2 2 7 14" xfId="4905"/>
    <cellStyle name="쉼표 [0] 2 2 7 15" xfId="4906"/>
    <cellStyle name="쉼표 [0] 2 2 7 16" xfId="4907"/>
    <cellStyle name="쉼표 [0] 2 2 7 17" xfId="4908"/>
    <cellStyle name="쉼표 [0] 2 2 7 18" xfId="4909"/>
    <cellStyle name="쉼표 [0] 2 2 7 19" xfId="4910"/>
    <cellStyle name="쉼표 [0] 2 2 7 2" xfId="4911"/>
    <cellStyle name="쉼표 [0] 2 2 7 2 10" xfId="4912"/>
    <cellStyle name="쉼표 [0] 2 2 7 2 11" xfId="4913"/>
    <cellStyle name="쉼표 [0] 2 2 7 2 12" xfId="4914"/>
    <cellStyle name="쉼표 [0] 2 2 7 2 13" xfId="4915"/>
    <cellStyle name="쉼표 [0] 2 2 7 2 14" xfId="4916"/>
    <cellStyle name="쉼표 [0] 2 2 7 2 15" xfId="4917"/>
    <cellStyle name="쉼표 [0] 2 2 7 2 16" xfId="4918"/>
    <cellStyle name="쉼표 [0] 2 2 7 2 17" xfId="4919"/>
    <cellStyle name="쉼표 [0] 2 2 7 2 18" xfId="4920"/>
    <cellStyle name="쉼표 [0] 2 2 7 2 19" xfId="4921"/>
    <cellStyle name="쉼표 [0] 2 2 7 2 2" xfId="4922"/>
    <cellStyle name="쉼표 [0] 2 2 7 2 20" xfId="4923"/>
    <cellStyle name="쉼표 [0] 2 2 7 2 21" xfId="4924"/>
    <cellStyle name="쉼표 [0] 2 2 7 2 22" xfId="4925"/>
    <cellStyle name="쉼표 [0] 2 2 7 2 3" xfId="4926"/>
    <cellStyle name="쉼표 [0] 2 2 7 2 4" xfId="4927"/>
    <cellStyle name="쉼표 [0] 2 2 7 2 5" xfId="4928"/>
    <cellStyle name="쉼표 [0] 2 2 7 2 6" xfId="4929"/>
    <cellStyle name="쉼표 [0] 2 2 7 2 7" xfId="4930"/>
    <cellStyle name="쉼표 [0] 2 2 7 2 8" xfId="4931"/>
    <cellStyle name="쉼표 [0] 2 2 7 2 9" xfId="4932"/>
    <cellStyle name="쉼표 [0] 2 2 7 20" xfId="4933"/>
    <cellStyle name="쉼표 [0] 2 2 7 21" xfId="4934"/>
    <cellStyle name="쉼표 [0] 2 2 7 22" xfId="4935"/>
    <cellStyle name="쉼표 [0] 2 2 7 23" xfId="4936"/>
    <cellStyle name="쉼표 [0] 2 2 7 24" xfId="4937"/>
    <cellStyle name="쉼표 [0] 2 2 7 25" xfId="4938"/>
    <cellStyle name="쉼표 [0] 2 2 7 26" xfId="4939"/>
    <cellStyle name="쉼표 [0] 2 2 7 27" xfId="4940"/>
    <cellStyle name="쉼표 [0] 2 2 7 28" xfId="4941"/>
    <cellStyle name="쉼표 [0] 2 2 7 3" xfId="4942"/>
    <cellStyle name="쉼표 [0] 2 2 7 4" xfId="4943"/>
    <cellStyle name="쉼표 [0] 2 2 7 5" xfId="4944"/>
    <cellStyle name="쉼표 [0] 2 2 7 6" xfId="4945"/>
    <cellStyle name="쉼표 [0] 2 2 7 7" xfId="4946"/>
    <cellStyle name="쉼표 [0] 2 2 7 8" xfId="4947"/>
    <cellStyle name="쉼표 [0] 2 2 7 9" xfId="4948"/>
    <cellStyle name="쉼표 [0] 2 2 8" xfId="4949"/>
    <cellStyle name="쉼표 [0] 2 2 8 2" xfId="4950"/>
    <cellStyle name="쉼표 [0] 2 2 8 3" xfId="4951"/>
    <cellStyle name="쉼표 [0] 2 2 8 4" xfId="4952"/>
    <cellStyle name="쉼표 [0] 2 2 8 5" xfId="4953"/>
    <cellStyle name="쉼표 [0] 2 2 8 6" xfId="4954"/>
    <cellStyle name="쉼표 [0] 2 2 8 7" xfId="4955"/>
    <cellStyle name="쉼표 [0] 2 2 9" xfId="4956"/>
    <cellStyle name="쉼표 [0] 2 2 9 2" xfId="4957"/>
    <cellStyle name="쉼표 [0] 2 2 9 3" xfId="4958"/>
    <cellStyle name="쉼표 [0] 2 2 9 4" xfId="4959"/>
    <cellStyle name="쉼표 [0] 2 2 9 5" xfId="4960"/>
    <cellStyle name="쉼표 [0] 2 2 9 6" xfId="4961"/>
    <cellStyle name="쉼표 [0] 2 2 9 7" xfId="4962"/>
    <cellStyle name="쉼표 [0] 2 20" xfId="4963"/>
    <cellStyle name="쉼표 [0] 2 21" xfId="4964"/>
    <cellStyle name="쉼표 [0] 2 22" xfId="4965"/>
    <cellStyle name="쉼표 [0] 2 23" xfId="4966"/>
    <cellStyle name="쉼표 [0] 2 24" xfId="4967"/>
    <cellStyle name="쉼표 [0] 2 25" xfId="4968"/>
    <cellStyle name="쉼표 [0] 2 26" xfId="4969"/>
    <cellStyle name="쉼표 [0] 2 27" xfId="4970"/>
    <cellStyle name="쉼표 [0] 2 28" xfId="4971"/>
    <cellStyle name="쉼표 [0] 2 29" xfId="4972"/>
    <cellStyle name="쉼표 [0] 2 3" xfId="1221"/>
    <cellStyle name="쉼표 [0] 2 3 10" xfId="4974"/>
    <cellStyle name="쉼표 [0] 2 3 11" xfId="4975"/>
    <cellStyle name="쉼표 [0] 2 3 12" xfId="4976"/>
    <cellStyle name="쉼표 [0] 2 3 13" xfId="4977"/>
    <cellStyle name="쉼표 [0] 2 3 14" xfId="4978"/>
    <cellStyle name="쉼표 [0] 2 3 15" xfId="4979"/>
    <cellStyle name="쉼표 [0] 2 3 16" xfId="4980"/>
    <cellStyle name="쉼표 [0] 2 3 17" xfId="4973"/>
    <cellStyle name="쉼표 [0] 2 3 2" xfId="1222"/>
    <cellStyle name="쉼표 [0] 2 3 2 10" xfId="4982"/>
    <cellStyle name="쉼표 [0] 2 3 2 11" xfId="4983"/>
    <cellStyle name="쉼표 [0] 2 3 2 12" xfId="4984"/>
    <cellStyle name="쉼표 [0] 2 3 2 13" xfId="4985"/>
    <cellStyle name="쉼표 [0] 2 3 2 14" xfId="4986"/>
    <cellStyle name="쉼표 [0] 2 3 2 15" xfId="4981"/>
    <cellStyle name="쉼표 [0] 2 3 2 2" xfId="4987"/>
    <cellStyle name="쉼표 [0] 2 3 2 2 10" xfId="4988"/>
    <cellStyle name="쉼표 [0] 2 3 2 2 2" xfId="4989"/>
    <cellStyle name="쉼표 [0] 2 3 2 2 2 2" xfId="4990"/>
    <cellStyle name="쉼표 [0] 2 3 2 2 2 2 2" xfId="4991"/>
    <cellStyle name="쉼표 [0] 2 3 2 2 2 2 3" xfId="4992"/>
    <cellStyle name="쉼표 [0] 2 3 2 2 2 2 4" xfId="4993"/>
    <cellStyle name="쉼표 [0] 2 3 2 2 2 2 5" xfId="4994"/>
    <cellStyle name="쉼표 [0] 2 3 2 2 2 2 6" xfId="4995"/>
    <cellStyle name="쉼표 [0] 2 3 2 2 2 2 7" xfId="4996"/>
    <cellStyle name="쉼표 [0] 2 3 2 2 2 3" xfId="4997"/>
    <cellStyle name="쉼표 [0] 2 3 2 2 2 4" xfId="4998"/>
    <cellStyle name="쉼표 [0] 2 3 2 2 2 5" xfId="4999"/>
    <cellStyle name="쉼표 [0] 2 3 2 2 2 6" xfId="5000"/>
    <cellStyle name="쉼표 [0] 2 3 2 2 2 7" xfId="5001"/>
    <cellStyle name="쉼표 [0] 2 3 2 2 2 8" xfId="5002"/>
    <cellStyle name="쉼표 [0] 2 3 2 2 2 9" xfId="5003"/>
    <cellStyle name="쉼표 [0] 2 3 2 2 3" xfId="5004"/>
    <cellStyle name="쉼표 [0] 2 3 2 2 3 2" xfId="5005"/>
    <cellStyle name="쉼표 [0] 2 3 2 2 3 3" xfId="5006"/>
    <cellStyle name="쉼표 [0] 2 3 2 2 3 4" xfId="5007"/>
    <cellStyle name="쉼표 [0] 2 3 2 2 3 5" xfId="5008"/>
    <cellStyle name="쉼표 [0] 2 3 2 2 3 6" xfId="5009"/>
    <cellStyle name="쉼표 [0] 2 3 2 2 3 7" xfId="5010"/>
    <cellStyle name="쉼표 [0] 2 3 2 2 4" xfId="5011"/>
    <cellStyle name="쉼표 [0] 2 3 2 2 4 2" xfId="5012"/>
    <cellStyle name="쉼표 [0] 2 3 2 2 4 3" xfId="5013"/>
    <cellStyle name="쉼표 [0] 2 3 2 2 4 4" xfId="5014"/>
    <cellStyle name="쉼표 [0] 2 3 2 2 4 5" xfId="5015"/>
    <cellStyle name="쉼표 [0] 2 3 2 2 4 6" xfId="5016"/>
    <cellStyle name="쉼표 [0] 2 3 2 2 4 7" xfId="5017"/>
    <cellStyle name="쉼표 [0] 2 3 2 2 5" xfId="5018"/>
    <cellStyle name="쉼표 [0] 2 3 2 2 6" xfId="5019"/>
    <cellStyle name="쉼표 [0] 2 3 2 2 7" xfId="5020"/>
    <cellStyle name="쉼표 [0] 2 3 2 2 8" xfId="5021"/>
    <cellStyle name="쉼표 [0] 2 3 2 2 9" xfId="5022"/>
    <cellStyle name="쉼표 [0] 2 3 2 3" xfId="5023"/>
    <cellStyle name="쉼표 [0] 2 3 2 4" xfId="5024"/>
    <cellStyle name="쉼표 [0] 2 3 2 5" xfId="5025"/>
    <cellStyle name="쉼표 [0] 2 3 2 5 2" xfId="5026"/>
    <cellStyle name="쉼표 [0] 2 3 2 5 3" xfId="5027"/>
    <cellStyle name="쉼표 [0] 2 3 2 5 4" xfId="5028"/>
    <cellStyle name="쉼표 [0] 2 3 2 5 5" xfId="5029"/>
    <cellStyle name="쉼표 [0] 2 3 2 5 6" xfId="5030"/>
    <cellStyle name="쉼표 [0] 2 3 2 5 7" xfId="5031"/>
    <cellStyle name="쉼표 [0] 2 3 2 6" xfId="5032"/>
    <cellStyle name="쉼표 [0] 2 3 2 6 2" xfId="5033"/>
    <cellStyle name="쉼표 [0] 2 3 2 6 3" xfId="5034"/>
    <cellStyle name="쉼표 [0] 2 3 2 6 4" xfId="5035"/>
    <cellStyle name="쉼표 [0] 2 3 2 6 5" xfId="5036"/>
    <cellStyle name="쉼표 [0] 2 3 2 6 6" xfId="5037"/>
    <cellStyle name="쉼표 [0] 2 3 2 6 7" xfId="5038"/>
    <cellStyle name="쉼표 [0] 2 3 2 7" xfId="5039"/>
    <cellStyle name="쉼표 [0] 2 3 2 7 2" xfId="5040"/>
    <cellStyle name="쉼표 [0] 2 3 2 7 3" xfId="5041"/>
    <cellStyle name="쉼표 [0] 2 3 2 7 4" xfId="5042"/>
    <cellStyle name="쉼표 [0] 2 3 2 7 5" xfId="5043"/>
    <cellStyle name="쉼표 [0] 2 3 2 7 6" xfId="5044"/>
    <cellStyle name="쉼표 [0] 2 3 2 7 7" xfId="5045"/>
    <cellStyle name="쉼표 [0] 2 3 2 8" xfId="5046"/>
    <cellStyle name="쉼표 [0] 2 3 2 9" xfId="5047"/>
    <cellStyle name="쉼표 [0] 2 3 3" xfId="5048"/>
    <cellStyle name="쉼표 [0] 2 3 4" xfId="5049"/>
    <cellStyle name="쉼표 [0] 2 3 5" xfId="5050"/>
    <cellStyle name="쉼표 [0] 2 3 5 2" xfId="5051"/>
    <cellStyle name="쉼표 [0] 2 3 5 2 2" xfId="5052"/>
    <cellStyle name="쉼표 [0] 2 3 5 2 3" xfId="5053"/>
    <cellStyle name="쉼표 [0] 2 3 5 2 4" xfId="5054"/>
    <cellStyle name="쉼표 [0] 2 3 5 3" xfId="5055"/>
    <cellStyle name="쉼표 [0] 2 3 5 4" xfId="5056"/>
    <cellStyle name="쉼표 [0] 2 3 6" xfId="5057"/>
    <cellStyle name="쉼표 [0] 2 3 7" xfId="5058"/>
    <cellStyle name="쉼표 [0] 2 3 7 2" xfId="5059"/>
    <cellStyle name="쉼표 [0] 2 3 7 3" xfId="5060"/>
    <cellStyle name="쉼표 [0] 2 3 7 4" xfId="5061"/>
    <cellStyle name="쉼표 [0] 2 3 7 5" xfId="5062"/>
    <cellStyle name="쉼표 [0] 2 3 7 6" xfId="5063"/>
    <cellStyle name="쉼표 [0] 2 3 7 7" xfId="5064"/>
    <cellStyle name="쉼표 [0] 2 3 8" xfId="5065"/>
    <cellStyle name="쉼표 [0] 2 3 8 2" xfId="5066"/>
    <cellStyle name="쉼표 [0] 2 3 8 3" xfId="5067"/>
    <cellStyle name="쉼표 [0] 2 3 8 4" xfId="5068"/>
    <cellStyle name="쉼표 [0] 2 3 8 5" xfId="5069"/>
    <cellStyle name="쉼표 [0] 2 3 8 6" xfId="5070"/>
    <cellStyle name="쉼표 [0] 2 3 8 7" xfId="5071"/>
    <cellStyle name="쉼표 [0] 2 3 9" xfId="5072"/>
    <cellStyle name="쉼표 [0] 2 3 9 2" xfId="5073"/>
    <cellStyle name="쉼표 [0] 2 3 9 3" xfId="5074"/>
    <cellStyle name="쉼표 [0] 2 3 9 4" xfId="5075"/>
    <cellStyle name="쉼표 [0] 2 3 9 5" xfId="5076"/>
    <cellStyle name="쉼표 [0] 2 3 9 6" xfId="5077"/>
    <cellStyle name="쉼표 [0] 2 3 9 7" xfId="5078"/>
    <cellStyle name="쉼표 [0] 2 30" xfId="5079"/>
    <cellStyle name="쉼표 [0] 2 31" xfId="5080"/>
    <cellStyle name="쉼표 [0] 2 32" xfId="5081"/>
    <cellStyle name="쉼표 [0] 2 33" xfId="5082"/>
    <cellStyle name="쉼표 [0] 2 34" xfId="5083"/>
    <cellStyle name="쉼표 [0] 2 35" xfId="5084"/>
    <cellStyle name="쉼표 [0] 2 36" xfId="5085"/>
    <cellStyle name="쉼표 [0] 2 37" xfId="5086"/>
    <cellStyle name="쉼표 [0] 2 38" xfId="5087"/>
    <cellStyle name="쉼표 [0] 2 39" xfId="5088"/>
    <cellStyle name="쉼표 [0] 2 4" xfId="1223"/>
    <cellStyle name="쉼표 [0] 2 4 10" xfId="5090"/>
    <cellStyle name="쉼표 [0] 2 4 11" xfId="5091"/>
    <cellStyle name="쉼표 [0] 2 4 12" xfId="5092"/>
    <cellStyle name="쉼표 [0] 2 4 13" xfId="5093"/>
    <cellStyle name="쉼표 [0] 2 4 14" xfId="5094"/>
    <cellStyle name="쉼표 [0] 2 4 15" xfId="5095"/>
    <cellStyle name="쉼표 [0] 2 4 16" xfId="5096"/>
    <cellStyle name="쉼표 [0] 2 4 17" xfId="5097"/>
    <cellStyle name="쉼표 [0] 2 4 18" xfId="5098"/>
    <cellStyle name="쉼표 [0] 2 4 19" xfId="5099"/>
    <cellStyle name="쉼표 [0] 2 4 2" xfId="5100"/>
    <cellStyle name="쉼표 [0] 2 4 2 10" xfId="5101"/>
    <cellStyle name="쉼표 [0] 2 4 2 11" xfId="5102"/>
    <cellStyle name="쉼표 [0] 2 4 2 12" xfId="5103"/>
    <cellStyle name="쉼표 [0] 2 4 2 13" xfId="5104"/>
    <cellStyle name="쉼표 [0] 2 4 2 14" xfId="5105"/>
    <cellStyle name="쉼표 [0] 2 4 2 15" xfId="5106"/>
    <cellStyle name="쉼표 [0] 2 4 2 16" xfId="5107"/>
    <cellStyle name="쉼표 [0] 2 4 2 17" xfId="5108"/>
    <cellStyle name="쉼표 [0] 2 4 2 18" xfId="5109"/>
    <cellStyle name="쉼표 [0] 2 4 2 19" xfId="5110"/>
    <cellStyle name="쉼표 [0] 2 4 2 2" xfId="5111"/>
    <cellStyle name="쉼표 [0] 2 4 2 2 10" xfId="5112"/>
    <cellStyle name="쉼표 [0] 2 4 2 2 11" xfId="5113"/>
    <cellStyle name="쉼표 [0] 2 4 2 2 12" xfId="5114"/>
    <cellStyle name="쉼표 [0] 2 4 2 2 13" xfId="5115"/>
    <cellStyle name="쉼표 [0] 2 4 2 2 14" xfId="5116"/>
    <cellStyle name="쉼표 [0] 2 4 2 2 15" xfId="5117"/>
    <cellStyle name="쉼표 [0] 2 4 2 2 16" xfId="5118"/>
    <cellStyle name="쉼표 [0] 2 4 2 2 17" xfId="5119"/>
    <cellStyle name="쉼표 [0] 2 4 2 2 18" xfId="5120"/>
    <cellStyle name="쉼표 [0] 2 4 2 2 19" xfId="5121"/>
    <cellStyle name="쉼표 [0] 2 4 2 2 2" xfId="5122"/>
    <cellStyle name="쉼표 [0] 2 4 2 2 2 10" xfId="5123"/>
    <cellStyle name="쉼표 [0] 2 4 2 2 2 2" xfId="5124"/>
    <cellStyle name="쉼표 [0] 2 4 2 2 2 3" xfId="5125"/>
    <cellStyle name="쉼표 [0] 2 4 2 2 2 4" xfId="5126"/>
    <cellStyle name="쉼표 [0] 2 4 2 2 2 5" xfId="5127"/>
    <cellStyle name="쉼표 [0] 2 4 2 2 2 6" xfId="5128"/>
    <cellStyle name="쉼표 [0] 2 4 2 2 2 7" xfId="5129"/>
    <cellStyle name="쉼표 [0] 2 4 2 2 2 8" xfId="5130"/>
    <cellStyle name="쉼표 [0] 2 4 2 2 2 9" xfId="5131"/>
    <cellStyle name="쉼표 [0] 2 4 2 2 20" xfId="5132"/>
    <cellStyle name="쉼표 [0] 2 4 2 2 21" xfId="5133"/>
    <cellStyle name="쉼표 [0] 2 4 2 2 22" xfId="5134"/>
    <cellStyle name="쉼표 [0] 2 4 2 2 23" xfId="5135"/>
    <cellStyle name="쉼표 [0] 2 4 2 2 24" xfId="5136"/>
    <cellStyle name="쉼표 [0] 2 4 2 2 25" xfId="5137"/>
    <cellStyle name="쉼표 [0] 2 4 2 2 26" xfId="5138"/>
    <cellStyle name="쉼표 [0] 2 4 2 2 27" xfId="5139"/>
    <cellStyle name="쉼표 [0] 2 4 2 2 28" xfId="5140"/>
    <cellStyle name="쉼표 [0] 2 4 2 2 29" xfId="5141"/>
    <cellStyle name="쉼표 [0] 2 4 2 2 3" xfId="5142"/>
    <cellStyle name="쉼표 [0] 2 4 2 2 30" xfId="5143"/>
    <cellStyle name="쉼표 [0] 2 4 2 2 4" xfId="5144"/>
    <cellStyle name="쉼표 [0] 2 4 2 2 5" xfId="5145"/>
    <cellStyle name="쉼표 [0] 2 4 2 2 6" xfId="5146"/>
    <cellStyle name="쉼표 [0] 2 4 2 2 7" xfId="5147"/>
    <cellStyle name="쉼표 [0] 2 4 2 2 8" xfId="5148"/>
    <cellStyle name="쉼표 [0] 2 4 2 2 9" xfId="5149"/>
    <cellStyle name="쉼표 [0] 2 4 2 20" xfId="5150"/>
    <cellStyle name="쉼표 [0] 2 4 2 21" xfId="5151"/>
    <cellStyle name="쉼표 [0] 2 4 2 22" xfId="5152"/>
    <cellStyle name="쉼표 [0] 2 4 2 23" xfId="5153"/>
    <cellStyle name="쉼표 [0] 2 4 2 24" xfId="5154"/>
    <cellStyle name="쉼표 [0] 2 4 2 25" xfId="5155"/>
    <cellStyle name="쉼표 [0] 2 4 2 26" xfId="5156"/>
    <cellStyle name="쉼표 [0] 2 4 2 27" xfId="5157"/>
    <cellStyle name="쉼표 [0] 2 4 2 28" xfId="5158"/>
    <cellStyle name="쉼표 [0] 2 4 2 29" xfId="5159"/>
    <cellStyle name="쉼표 [0] 2 4 2 3" xfId="5160"/>
    <cellStyle name="쉼표 [0] 2 4 2 30" xfId="5161"/>
    <cellStyle name="쉼표 [0] 2 4 2 4" xfId="5162"/>
    <cellStyle name="쉼표 [0] 2 4 2 5" xfId="5163"/>
    <cellStyle name="쉼표 [0] 2 4 2 6" xfId="5164"/>
    <cellStyle name="쉼표 [0] 2 4 2 7" xfId="5165"/>
    <cellStyle name="쉼표 [0] 2 4 2 8" xfId="5166"/>
    <cellStyle name="쉼표 [0] 2 4 2 9" xfId="5167"/>
    <cellStyle name="쉼표 [0] 2 4 20" xfId="5168"/>
    <cellStyle name="쉼표 [0] 2 4 21" xfId="5169"/>
    <cellStyle name="쉼표 [0] 2 4 22" xfId="5170"/>
    <cellStyle name="쉼표 [0] 2 4 23" xfId="5171"/>
    <cellStyle name="쉼표 [0] 2 4 24" xfId="5172"/>
    <cellStyle name="쉼표 [0] 2 4 25" xfId="5173"/>
    <cellStyle name="쉼표 [0] 2 4 26" xfId="5174"/>
    <cellStyle name="쉼표 [0] 2 4 27" xfId="5175"/>
    <cellStyle name="쉼표 [0] 2 4 28" xfId="5176"/>
    <cellStyle name="쉼표 [0] 2 4 29" xfId="5177"/>
    <cellStyle name="쉼표 [0] 2 4 3" xfId="5178"/>
    <cellStyle name="쉼표 [0] 2 4 30" xfId="5179"/>
    <cellStyle name="쉼표 [0] 2 4 31" xfId="5180"/>
    <cellStyle name="쉼표 [0] 2 4 32" xfId="5181"/>
    <cellStyle name="쉼표 [0] 2 4 33" xfId="5182"/>
    <cellStyle name="쉼표 [0] 2 4 34" xfId="5183"/>
    <cellStyle name="쉼표 [0] 2 4 35" xfId="5184"/>
    <cellStyle name="쉼표 [0] 2 4 36" xfId="5089"/>
    <cellStyle name="쉼표 [0] 2 4 4" xfId="5185"/>
    <cellStyle name="쉼표 [0] 2 4 5" xfId="5186"/>
    <cellStyle name="쉼표 [0] 2 4 6" xfId="5187"/>
    <cellStyle name="쉼표 [0] 2 4 7" xfId="5188"/>
    <cellStyle name="쉼표 [0] 2 4 8" xfId="5189"/>
    <cellStyle name="쉼표 [0] 2 4 9" xfId="5190"/>
    <cellStyle name="쉼표 [0] 2 4 9 2" xfId="5191"/>
    <cellStyle name="쉼표 [0] 2 4 9 3" xfId="5192"/>
    <cellStyle name="쉼표 [0] 2 4 9 4" xfId="5193"/>
    <cellStyle name="쉼표 [0] 2 4 9 5" xfId="5194"/>
    <cellStyle name="쉼표 [0] 2 4 9 6" xfId="5195"/>
    <cellStyle name="쉼표 [0] 2 4 9 7" xfId="5196"/>
    <cellStyle name="쉼표 [0] 2 40" xfId="5197"/>
    <cellStyle name="쉼표 [0] 2 41" xfId="5198"/>
    <cellStyle name="쉼표 [0] 2 42" xfId="5199"/>
    <cellStyle name="쉼표 [0] 2 43" xfId="5200"/>
    <cellStyle name="쉼표 [0] 2 44" xfId="5201"/>
    <cellStyle name="쉼표 [0] 2 45" xfId="5202"/>
    <cellStyle name="쉼표 [0] 2 46" xfId="5203"/>
    <cellStyle name="쉼표 [0] 2 47" xfId="5204"/>
    <cellStyle name="쉼표 [0] 2 48" xfId="5205"/>
    <cellStyle name="쉼표 [0] 2 49" xfId="5206"/>
    <cellStyle name="쉼표 [0] 2 5" xfId="5207"/>
    <cellStyle name="쉼표 [0] 2 50" xfId="5208"/>
    <cellStyle name="쉼표 [0] 2 51" xfId="5209"/>
    <cellStyle name="쉼표 [0] 2 52" xfId="5210"/>
    <cellStyle name="쉼표 [0] 2 53" xfId="5211"/>
    <cellStyle name="쉼표 [0] 2 54" xfId="5212"/>
    <cellStyle name="쉼표 [0] 2 6" xfId="5213"/>
    <cellStyle name="쉼표 [0] 2 6 10" xfId="5214"/>
    <cellStyle name="쉼표 [0] 2 6 11" xfId="5215"/>
    <cellStyle name="쉼표 [0] 2 6 12" xfId="5216"/>
    <cellStyle name="쉼표 [0] 2 6 13" xfId="5217"/>
    <cellStyle name="쉼표 [0] 2 6 14" xfId="5218"/>
    <cellStyle name="쉼표 [0] 2 6 15" xfId="5219"/>
    <cellStyle name="쉼표 [0] 2 6 16" xfId="5220"/>
    <cellStyle name="쉼표 [0] 2 6 17" xfId="5221"/>
    <cellStyle name="쉼표 [0] 2 6 18" xfId="5222"/>
    <cellStyle name="쉼표 [0] 2 6 19" xfId="5223"/>
    <cellStyle name="쉼표 [0] 2 6 2" xfId="5224"/>
    <cellStyle name="쉼표 [0] 2 6 2 10" xfId="5225"/>
    <cellStyle name="쉼표 [0] 2 6 2 11" xfId="5226"/>
    <cellStyle name="쉼표 [0] 2 6 2 12" xfId="5227"/>
    <cellStyle name="쉼표 [0] 2 6 2 13" xfId="5228"/>
    <cellStyle name="쉼표 [0] 2 6 2 14" xfId="5229"/>
    <cellStyle name="쉼표 [0] 2 6 2 15" xfId="5230"/>
    <cellStyle name="쉼표 [0] 2 6 2 16" xfId="5231"/>
    <cellStyle name="쉼표 [0] 2 6 2 17" xfId="5232"/>
    <cellStyle name="쉼표 [0] 2 6 2 18" xfId="5233"/>
    <cellStyle name="쉼표 [0] 2 6 2 19" xfId="5234"/>
    <cellStyle name="쉼표 [0] 2 6 2 2" xfId="5235"/>
    <cellStyle name="쉼표 [0] 2 6 2 20" xfId="5236"/>
    <cellStyle name="쉼표 [0] 2 6 2 21" xfId="5237"/>
    <cellStyle name="쉼표 [0] 2 6 2 22" xfId="5238"/>
    <cellStyle name="쉼표 [0] 2 6 2 3" xfId="5239"/>
    <cellStyle name="쉼표 [0] 2 6 2 4" xfId="5240"/>
    <cellStyle name="쉼표 [0] 2 6 2 5" xfId="5241"/>
    <cellStyle name="쉼표 [0] 2 6 2 6" xfId="5242"/>
    <cellStyle name="쉼표 [0] 2 6 2 7" xfId="5243"/>
    <cellStyle name="쉼표 [0] 2 6 2 8" xfId="5244"/>
    <cellStyle name="쉼표 [0] 2 6 2 9" xfId="5245"/>
    <cellStyle name="쉼표 [0] 2 6 20" xfId="5246"/>
    <cellStyle name="쉼표 [0] 2 6 21" xfId="5247"/>
    <cellStyle name="쉼표 [0] 2 6 22" xfId="5248"/>
    <cellStyle name="쉼표 [0] 2 6 3" xfId="5249"/>
    <cellStyle name="쉼표 [0] 2 6 4" xfId="5250"/>
    <cellStyle name="쉼표 [0] 2 6 5" xfId="5251"/>
    <cellStyle name="쉼표 [0] 2 6 6" xfId="5252"/>
    <cellStyle name="쉼표 [0] 2 6 7" xfId="5253"/>
    <cellStyle name="쉼표 [0] 2 6 8" xfId="5254"/>
    <cellStyle name="쉼표 [0] 2 6 9" xfId="5255"/>
    <cellStyle name="쉼표 [0] 2 7" xfId="5256"/>
    <cellStyle name="쉼표 [0] 2 8" xfId="5257"/>
    <cellStyle name="쉼표 [0] 2 9" xfId="5258"/>
    <cellStyle name="쉼표 [0] 20" xfId="1224"/>
    <cellStyle name="쉼표 [0] 20 2" xfId="1225"/>
    <cellStyle name="쉼표 [0] 20 2 2" xfId="5260"/>
    <cellStyle name="쉼표 [0] 20 3" xfId="5259"/>
    <cellStyle name="쉼표 [0] 21" xfId="1226"/>
    <cellStyle name="쉼표 [0] 21 2" xfId="1227"/>
    <cellStyle name="쉼표 [0] 21 2 2" xfId="5262"/>
    <cellStyle name="쉼표 [0] 21 3" xfId="5261"/>
    <cellStyle name="쉼표 [0] 22" xfId="1228"/>
    <cellStyle name="쉼표 [0] 22 2" xfId="1229"/>
    <cellStyle name="쉼표 [0] 22 2 2" xfId="5264"/>
    <cellStyle name="쉼표 [0] 22 3" xfId="5263"/>
    <cellStyle name="쉼표 [0] 23" xfId="1230"/>
    <cellStyle name="쉼표 [0] 23 2" xfId="1231"/>
    <cellStyle name="쉼표 [0] 23 2 2" xfId="5266"/>
    <cellStyle name="쉼표 [0] 23 3" xfId="5265"/>
    <cellStyle name="쉼표 [0] 24" xfId="1232"/>
    <cellStyle name="쉼표 [0] 24 10" xfId="5268"/>
    <cellStyle name="쉼표 [0] 24 11" xfId="5269"/>
    <cellStyle name="쉼표 [0] 24 12" xfId="5270"/>
    <cellStyle name="쉼표 [0] 24 13" xfId="5271"/>
    <cellStyle name="쉼표 [0] 24 14" xfId="5272"/>
    <cellStyle name="쉼표 [0] 24 15" xfId="5273"/>
    <cellStyle name="쉼표 [0] 24 16" xfId="5267"/>
    <cellStyle name="쉼표 [0] 24 2" xfId="1233"/>
    <cellStyle name="쉼표 [0] 24 2 10" xfId="5275"/>
    <cellStyle name="쉼표 [0] 24 2 11" xfId="5276"/>
    <cellStyle name="쉼표 [0] 24 2 12" xfId="5277"/>
    <cellStyle name="쉼표 [0] 24 2 13" xfId="5278"/>
    <cellStyle name="쉼표 [0] 24 2 14" xfId="5279"/>
    <cellStyle name="쉼표 [0] 24 2 15" xfId="5274"/>
    <cellStyle name="쉼표 [0] 24 2 2" xfId="1234"/>
    <cellStyle name="쉼표 [0] 24 2 2 2" xfId="5280"/>
    <cellStyle name="쉼표 [0] 24 2 3" xfId="5281"/>
    <cellStyle name="쉼표 [0] 24 2 4" xfId="5282"/>
    <cellStyle name="쉼표 [0] 24 2 5" xfId="5283"/>
    <cellStyle name="쉼표 [0] 24 2 6" xfId="5284"/>
    <cellStyle name="쉼표 [0] 24 2 7" xfId="5285"/>
    <cellStyle name="쉼표 [0] 24 2 8" xfId="5286"/>
    <cellStyle name="쉼표 [0] 24 2 9" xfId="5287"/>
    <cellStyle name="쉼표 [0] 24 3" xfId="1235"/>
    <cellStyle name="쉼표 [0] 24 3 2" xfId="5288"/>
    <cellStyle name="쉼표 [0] 24 4" xfId="5289"/>
    <cellStyle name="쉼표 [0] 24 5" xfId="5290"/>
    <cellStyle name="쉼표 [0] 24 6" xfId="5291"/>
    <cellStyle name="쉼표 [0] 24 7" xfId="5292"/>
    <cellStyle name="쉼표 [0] 24 8" xfId="5293"/>
    <cellStyle name="쉼표 [0] 24 9" xfId="5294"/>
    <cellStyle name="쉼표 [0] 25" xfId="1236"/>
    <cellStyle name="쉼표 [0] 25 10" xfId="5296"/>
    <cellStyle name="쉼표 [0] 25 11" xfId="5297"/>
    <cellStyle name="쉼표 [0] 25 12" xfId="5298"/>
    <cellStyle name="쉼표 [0] 25 13" xfId="5299"/>
    <cellStyle name="쉼표 [0] 25 14" xfId="5300"/>
    <cellStyle name="쉼표 [0] 25 15" xfId="5301"/>
    <cellStyle name="쉼표 [0] 25 16" xfId="5295"/>
    <cellStyle name="쉼표 [0] 25 2" xfId="1237"/>
    <cellStyle name="쉼표 [0] 25 2 10" xfId="5303"/>
    <cellStyle name="쉼표 [0] 25 2 11" xfId="5304"/>
    <cellStyle name="쉼표 [0] 25 2 12" xfId="5305"/>
    <cellStyle name="쉼표 [0] 25 2 13" xfId="5306"/>
    <cellStyle name="쉼표 [0] 25 2 14" xfId="5307"/>
    <cellStyle name="쉼표 [0] 25 2 15" xfId="5302"/>
    <cellStyle name="쉼표 [0] 25 2 2" xfId="1238"/>
    <cellStyle name="쉼표 [0] 25 2 2 2" xfId="5308"/>
    <cellStyle name="쉼표 [0] 25 2 3" xfId="5309"/>
    <cellStyle name="쉼표 [0] 25 2 4" xfId="5310"/>
    <cellStyle name="쉼표 [0] 25 2 5" xfId="5311"/>
    <cellStyle name="쉼표 [0] 25 2 6" xfId="5312"/>
    <cellStyle name="쉼표 [0] 25 2 7" xfId="5313"/>
    <cellStyle name="쉼표 [0] 25 2 8" xfId="5314"/>
    <cellStyle name="쉼표 [0] 25 2 9" xfId="5315"/>
    <cellStyle name="쉼표 [0] 25 3" xfId="1239"/>
    <cellStyle name="쉼표 [0] 25 3 2" xfId="5316"/>
    <cellStyle name="쉼표 [0] 25 4" xfId="5317"/>
    <cellStyle name="쉼표 [0] 25 5" xfId="5318"/>
    <cellStyle name="쉼표 [0] 25 6" xfId="5319"/>
    <cellStyle name="쉼표 [0] 25 7" xfId="5320"/>
    <cellStyle name="쉼표 [0] 25 8" xfId="5321"/>
    <cellStyle name="쉼표 [0] 25 9" xfId="5322"/>
    <cellStyle name="쉼표 [0] 26" xfId="1240"/>
    <cellStyle name="쉼표 [0] 26 2" xfId="5323"/>
    <cellStyle name="쉼표 [0] 27" xfId="1241"/>
    <cellStyle name="쉼표 [0] 27 10" xfId="5325"/>
    <cellStyle name="쉼표 [0] 27 11" xfId="5326"/>
    <cellStyle name="쉼표 [0] 27 12" xfId="5327"/>
    <cellStyle name="쉼표 [0] 27 13" xfId="5328"/>
    <cellStyle name="쉼표 [0] 27 14" xfId="5329"/>
    <cellStyle name="쉼표 [0] 27 15" xfId="5324"/>
    <cellStyle name="쉼표 [0] 27 2" xfId="1242"/>
    <cellStyle name="쉼표 [0] 27 2 2" xfId="5330"/>
    <cellStyle name="쉼표 [0] 27 3" xfId="5331"/>
    <cellStyle name="쉼표 [0] 27 4" xfId="5332"/>
    <cellStyle name="쉼표 [0] 27 5" xfId="5333"/>
    <cellStyle name="쉼표 [0] 27 6" xfId="5334"/>
    <cellStyle name="쉼표 [0] 27 7" xfId="5335"/>
    <cellStyle name="쉼표 [0] 27 8" xfId="5336"/>
    <cellStyle name="쉼표 [0] 27 9" xfId="5337"/>
    <cellStyle name="쉼표 [0] 28" xfId="1243"/>
    <cellStyle name="쉼표 [0] 28 10" xfId="5339"/>
    <cellStyle name="쉼표 [0] 28 11" xfId="5340"/>
    <cellStyle name="쉼표 [0] 28 12" xfId="5338"/>
    <cellStyle name="쉼표 [0] 28 2" xfId="1244"/>
    <cellStyle name="쉼표 [0] 28 2 2" xfId="5341"/>
    <cellStyle name="쉼표 [0] 28 3" xfId="5342"/>
    <cellStyle name="쉼표 [0] 28 4" xfId="5343"/>
    <cellStyle name="쉼표 [0] 28 5" xfId="5344"/>
    <cellStyle name="쉼표 [0] 28 6" xfId="5345"/>
    <cellStyle name="쉼표 [0] 28 7" xfId="5346"/>
    <cellStyle name="쉼표 [0] 28 8" xfId="5347"/>
    <cellStyle name="쉼표 [0] 28 9" xfId="5348"/>
    <cellStyle name="쉼표 [0] 29" xfId="1245"/>
    <cellStyle name="쉼표 [0] 29 10" xfId="5350"/>
    <cellStyle name="쉼표 [0] 29 11" xfId="5349"/>
    <cellStyle name="쉼표 [0] 29 2" xfId="5351"/>
    <cellStyle name="쉼표 [0] 29 3" xfId="5352"/>
    <cellStyle name="쉼표 [0] 29 32" xfId="9447"/>
    <cellStyle name="쉼표 [0] 29 4" xfId="5353"/>
    <cellStyle name="쉼표 [0] 29 5" xfId="5354"/>
    <cellStyle name="쉼표 [0] 29 6" xfId="5355"/>
    <cellStyle name="쉼표 [0] 29 7" xfId="5356"/>
    <cellStyle name="쉼표 [0] 29 8" xfId="5357"/>
    <cellStyle name="쉼표 [0] 29 9" xfId="5358"/>
    <cellStyle name="쉼표 [0] 3" xfId="1246"/>
    <cellStyle name="쉼표 [0] 3 10" xfId="5360"/>
    <cellStyle name="쉼표 [0] 3 11" xfId="5361"/>
    <cellStyle name="쉼표 [0] 3 12" xfId="5362"/>
    <cellStyle name="쉼표 [0] 3 13" xfId="5363"/>
    <cellStyle name="쉼표 [0] 3 14" xfId="5364"/>
    <cellStyle name="쉼표 [0] 3 15" xfId="5365"/>
    <cellStyle name="쉼표 [0] 3 16" xfId="5366"/>
    <cellStyle name="쉼표 [0] 3 17" xfId="5367"/>
    <cellStyle name="쉼표 [0] 3 18" xfId="5368"/>
    <cellStyle name="쉼표 [0] 3 19" xfId="5369"/>
    <cellStyle name="쉼표 [0] 3 2" xfId="1247"/>
    <cellStyle name="쉼표 [0] 3 2 10" xfId="5371"/>
    <cellStyle name="쉼표 [0] 3 2 10 2" xfId="5372"/>
    <cellStyle name="쉼표 [0] 3 2 10 3" xfId="5373"/>
    <cellStyle name="쉼표 [0] 3 2 10 4" xfId="5374"/>
    <cellStyle name="쉼표 [0] 3 2 10 5" xfId="5375"/>
    <cellStyle name="쉼표 [0] 3 2 10 6" xfId="5376"/>
    <cellStyle name="쉼표 [0] 3 2 10 7" xfId="5377"/>
    <cellStyle name="쉼표 [0] 3 2 11" xfId="5378"/>
    <cellStyle name="쉼표 [0] 3 2 11 2" xfId="5379"/>
    <cellStyle name="쉼표 [0] 3 2 11 3" xfId="5380"/>
    <cellStyle name="쉼표 [0] 3 2 11 4" xfId="5381"/>
    <cellStyle name="쉼표 [0] 3 2 11 5" xfId="5382"/>
    <cellStyle name="쉼표 [0] 3 2 11 6" xfId="5383"/>
    <cellStyle name="쉼표 [0] 3 2 11 7" xfId="5384"/>
    <cellStyle name="쉼표 [0] 3 2 12" xfId="5385"/>
    <cellStyle name="쉼표 [0] 3 2 12 2" xfId="5386"/>
    <cellStyle name="쉼표 [0] 3 2 12 3" xfId="5387"/>
    <cellStyle name="쉼표 [0] 3 2 12 4" xfId="5388"/>
    <cellStyle name="쉼표 [0] 3 2 12 5" xfId="5389"/>
    <cellStyle name="쉼표 [0] 3 2 12 6" xfId="5390"/>
    <cellStyle name="쉼표 [0] 3 2 12 7" xfId="5391"/>
    <cellStyle name="쉼표 [0] 3 2 13" xfId="5392"/>
    <cellStyle name="쉼표 [0] 3 2 14" xfId="5393"/>
    <cellStyle name="쉼표 [0] 3 2 15" xfId="5394"/>
    <cellStyle name="쉼표 [0] 3 2 16" xfId="5395"/>
    <cellStyle name="쉼표 [0] 3 2 17" xfId="5396"/>
    <cellStyle name="쉼표 [0] 3 2 18" xfId="5397"/>
    <cellStyle name="쉼표 [0] 3 2 19" xfId="5398"/>
    <cellStyle name="쉼표 [0] 3 2 2" xfId="1248"/>
    <cellStyle name="쉼표 [0] 3 2 2 10" xfId="5400"/>
    <cellStyle name="쉼표 [0] 3 2 2 11" xfId="5401"/>
    <cellStyle name="쉼표 [0] 3 2 2 12" xfId="5402"/>
    <cellStyle name="쉼표 [0] 3 2 2 13" xfId="5403"/>
    <cellStyle name="쉼표 [0] 3 2 2 14" xfId="5404"/>
    <cellStyle name="쉼표 [0] 3 2 2 15" xfId="5399"/>
    <cellStyle name="쉼표 [0] 3 2 2 2" xfId="1249"/>
    <cellStyle name="쉼표 [0] 3 2 2 2 2" xfId="5405"/>
    <cellStyle name="쉼표 [0] 3 2 2 3" xfId="5406"/>
    <cellStyle name="쉼표 [0] 3 2 2 4" xfId="5407"/>
    <cellStyle name="쉼표 [0] 3 2 2 5" xfId="5408"/>
    <cellStyle name="쉼표 [0] 3 2 2 6" xfId="5409"/>
    <cellStyle name="쉼표 [0] 3 2 2 7" xfId="5410"/>
    <cellStyle name="쉼표 [0] 3 2 2 8" xfId="5411"/>
    <cellStyle name="쉼표 [0] 3 2 2 9" xfId="5412"/>
    <cellStyle name="쉼표 [0] 3 2 20" xfId="5370"/>
    <cellStyle name="쉼표 [0] 3 2 3" xfId="1250"/>
    <cellStyle name="쉼표 [0] 3 2 3 10" xfId="5414"/>
    <cellStyle name="쉼표 [0] 3 2 3 11" xfId="5415"/>
    <cellStyle name="쉼표 [0] 3 2 3 12" xfId="5416"/>
    <cellStyle name="쉼표 [0] 3 2 3 13" xfId="5417"/>
    <cellStyle name="쉼표 [0] 3 2 3 14" xfId="5418"/>
    <cellStyle name="쉼표 [0] 3 2 3 15" xfId="5413"/>
    <cellStyle name="쉼표 [0] 3 2 3 2" xfId="1251"/>
    <cellStyle name="쉼표 [0] 3 2 3 2 2" xfId="5419"/>
    <cellStyle name="쉼표 [0] 3 2 3 3" xfId="5420"/>
    <cellStyle name="쉼표 [0] 3 2 3 4" xfId="5421"/>
    <cellStyle name="쉼표 [0] 3 2 3 5" xfId="5422"/>
    <cellStyle name="쉼표 [0] 3 2 3 6" xfId="5423"/>
    <cellStyle name="쉼표 [0] 3 2 3 7" xfId="5424"/>
    <cellStyle name="쉼표 [0] 3 2 3 8" xfId="5425"/>
    <cellStyle name="쉼표 [0] 3 2 3 9" xfId="5426"/>
    <cellStyle name="쉼표 [0] 3 2 4" xfId="1252"/>
    <cellStyle name="쉼표 [0] 3 2 4 10" xfId="5428"/>
    <cellStyle name="쉼표 [0] 3 2 4 11" xfId="5429"/>
    <cellStyle name="쉼표 [0] 3 2 4 12" xfId="5430"/>
    <cellStyle name="쉼표 [0] 3 2 4 13" xfId="5431"/>
    <cellStyle name="쉼표 [0] 3 2 4 14" xfId="5432"/>
    <cellStyle name="쉼표 [0] 3 2 4 15" xfId="5433"/>
    <cellStyle name="쉼표 [0] 3 2 4 16" xfId="5427"/>
    <cellStyle name="쉼표 [0] 3 2 4 2" xfId="1253"/>
    <cellStyle name="쉼표 [0] 3 2 4 2 10" xfId="5435"/>
    <cellStyle name="쉼표 [0] 3 2 4 2 11" xfId="5436"/>
    <cellStyle name="쉼표 [0] 3 2 4 2 12" xfId="5437"/>
    <cellStyle name="쉼표 [0] 3 2 4 2 13" xfId="5438"/>
    <cellStyle name="쉼표 [0] 3 2 4 2 14" xfId="5439"/>
    <cellStyle name="쉼표 [0] 3 2 4 2 15" xfId="5434"/>
    <cellStyle name="쉼표 [0] 3 2 4 2 2" xfId="1254"/>
    <cellStyle name="쉼표 [0] 3 2 4 2 2 2" xfId="5440"/>
    <cellStyle name="쉼표 [0] 3 2 4 2 3" xfId="5441"/>
    <cellStyle name="쉼표 [0] 3 2 4 2 4" xfId="5442"/>
    <cellStyle name="쉼표 [0] 3 2 4 2 5" xfId="5443"/>
    <cellStyle name="쉼표 [0] 3 2 4 2 6" xfId="5444"/>
    <cellStyle name="쉼표 [0] 3 2 4 2 7" xfId="5445"/>
    <cellStyle name="쉼표 [0] 3 2 4 2 8" xfId="5446"/>
    <cellStyle name="쉼표 [0] 3 2 4 2 9" xfId="5447"/>
    <cellStyle name="쉼표 [0] 3 2 4 3" xfId="1255"/>
    <cellStyle name="쉼표 [0] 3 2 4 3 2" xfId="5448"/>
    <cellStyle name="쉼표 [0] 3 2 4 4" xfId="5449"/>
    <cellStyle name="쉼표 [0] 3 2 4 5" xfId="5450"/>
    <cellStyle name="쉼표 [0] 3 2 4 6" xfId="5451"/>
    <cellStyle name="쉼표 [0] 3 2 4 7" xfId="5452"/>
    <cellStyle name="쉼표 [0] 3 2 4 8" xfId="5453"/>
    <cellStyle name="쉼표 [0] 3 2 4 9" xfId="5454"/>
    <cellStyle name="쉼표 [0] 3 2 5" xfId="1256"/>
    <cellStyle name="쉼표 [0] 3 2 5 10" xfId="5456"/>
    <cellStyle name="쉼표 [0] 3 2 5 11" xfId="5457"/>
    <cellStyle name="쉼표 [0] 3 2 5 12" xfId="5455"/>
    <cellStyle name="쉼표 [0] 3 2 5 2" xfId="1257"/>
    <cellStyle name="쉼표 [0] 3 2 5 2 2" xfId="5458"/>
    <cellStyle name="쉼표 [0] 3 2 5 3" xfId="5459"/>
    <cellStyle name="쉼표 [0] 3 2 5 4" xfId="5460"/>
    <cellStyle name="쉼표 [0] 3 2 5 5" xfId="5461"/>
    <cellStyle name="쉼표 [0] 3 2 5 6" xfId="5462"/>
    <cellStyle name="쉼표 [0] 3 2 5 7" xfId="5463"/>
    <cellStyle name="쉼표 [0] 3 2 5 8" xfId="5464"/>
    <cellStyle name="쉼표 [0] 3 2 5 9" xfId="5465"/>
    <cellStyle name="쉼표 [0] 3 2 6" xfId="1258"/>
    <cellStyle name="쉼표 [0] 3 2 6 10" xfId="5467"/>
    <cellStyle name="쉼표 [0] 3 2 6 11" xfId="5468"/>
    <cellStyle name="쉼표 [0] 3 2 6 12" xfId="5469"/>
    <cellStyle name="쉼표 [0] 3 2 6 13" xfId="5470"/>
    <cellStyle name="쉼표 [0] 3 2 6 14" xfId="5471"/>
    <cellStyle name="쉼표 [0] 3 2 6 15" xfId="5466"/>
    <cellStyle name="쉼표 [0] 3 2 6 2" xfId="5472"/>
    <cellStyle name="쉼표 [0] 3 2 6 2 10" xfId="5473"/>
    <cellStyle name="쉼표 [0] 3 2 6 2 2" xfId="5474"/>
    <cellStyle name="쉼표 [0] 3 2 6 2 2 2" xfId="5475"/>
    <cellStyle name="쉼표 [0] 3 2 6 2 2 2 2" xfId="5476"/>
    <cellStyle name="쉼표 [0] 3 2 6 2 2 2 3" xfId="5477"/>
    <cellStyle name="쉼표 [0] 3 2 6 2 2 2 4" xfId="5478"/>
    <cellStyle name="쉼표 [0] 3 2 6 2 2 2 5" xfId="5479"/>
    <cellStyle name="쉼표 [0] 3 2 6 2 2 2 6" xfId="5480"/>
    <cellStyle name="쉼표 [0] 3 2 6 2 2 2 7" xfId="5481"/>
    <cellStyle name="쉼표 [0] 3 2 6 2 2 3" xfId="5482"/>
    <cellStyle name="쉼표 [0] 3 2 6 2 2 4" xfId="5483"/>
    <cellStyle name="쉼표 [0] 3 2 6 2 2 5" xfId="5484"/>
    <cellStyle name="쉼표 [0] 3 2 6 2 2 6" xfId="5485"/>
    <cellStyle name="쉼표 [0] 3 2 6 2 2 7" xfId="5486"/>
    <cellStyle name="쉼표 [0] 3 2 6 2 2 8" xfId="5487"/>
    <cellStyle name="쉼표 [0] 3 2 6 2 2 9" xfId="5488"/>
    <cellStyle name="쉼표 [0] 3 2 6 2 3" xfId="5489"/>
    <cellStyle name="쉼표 [0] 3 2 6 2 3 2" xfId="5490"/>
    <cellStyle name="쉼표 [0] 3 2 6 2 3 3" xfId="5491"/>
    <cellStyle name="쉼표 [0] 3 2 6 2 3 4" xfId="5492"/>
    <cellStyle name="쉼표 [0] 3 2 6 2 3 5" xfId="5493"/>
    <cellStyle name="쉼표 [0] 3 2 6 2 3 6" xfId="5494"/>
    <cellStyle name="쉼표 [0] 3 2 6 2 3 7" xfId="5495"/>
    <cellStyle name="쉼표 [0] 3 2 6 2 4" xfId="5496"/>
    <cellStyle name="쉼표 [0] 3 2 6 2 4 2" xfId="5497"/>
    <cellStyle name="쉼표 [0] 3 2 6 2 4 3" xfId="5498"/>
    <cellStyle name="쉼표 [0] 3 2 6 2 4 4" xfId="5499"/>
    <cellStyle name="쉼표 [0] 3 2 6 2 4 5" xfId="5500"/>
    <cellStyle name="쉼표 [0] 3 2 6 2 4 6" xfId="5501"/>
    <cellStyle name="쉼표 [0] 3 2 6 2 4 7" xfId="5502"/>
    <cellStyle name="쉼표 [0] 3 2 6 2 5" xfId="5503"/>
    <cellStyle name="쉼표 [0] 3 2 6 2 6" xfId="5504"/>
    <cellStyle name="쉼표 [0] 3 2 6 2 7" xfId="5505"/>
    <cellStyle name="쉼표 [0] 3 2 6 2 8" xfId="5506"/>
    <cellStyle name="쉼표 [0] 3 2 6 2 9" xfId="5507"/>
    <cellStyle name="쉼표 [0] 3 2 6 3" xfId="5508"/>
    <cellStyle name="쉼표 [0] 3 2 6 4" xfId="5509"/>
    <cellStyle name="쉼표 [0] 3 2 6 5" xfId="5510"/>
    <cellStyle name="쉼표 [0] 3 2 6 5 2" xfId="5511"/>
    <cellStyle name="쉼표 [0] 3 2 6 5 3" xfId="5512"/>
    <cellStyle name="쉼표 [0] 3 2 6 5 4" xfId="5513"/>
    <cellStyle name="쉼표 [0] 3 2 6 5 5" xfId="5514"/>
    <cellStyle name="쉼표 [0] 3 2 6 5 6" xfId="5515"/>
    <cellStyle name="쉼표 [0] 3 2 6 5 7" xfId="5516"/>
    <cellStyle name="쉼표 [0] 3 2 6 6" xfId="5517"/>
    <cellStyle name="쉼표 [0] 3 2 6 6 2" xfId="5518"/>
    <cellStyle name="쉼표 [0] 3 2 6 6 3" xfId="5519"/>
    <cellStyle name="쉼표 [0] 3 2 6 6 4" xfId="5520"/>
    <cellStyle name="쉼표 [0] 3 2 6 6 5" xfId="5521"/>
    <cellStyle name="쉼표 [0] 3 2 6 6 6" xfId="5522"/>
    <cellStyle name="쉼표 [0] 3 2 6 6 7" xfId="5523"/>
    <cellStyle name="쉼표 [0] 3 2 6 7" xfId="5524"/>
    <cellStyle name="쉼표 [0] 3 2 6 7 2" xfId="5525"/>
    <cellStyle name="쉼표 [0] 3 2 6 7 3" xfId="5526"/>
    <cellStyle name="쉼표 [0] 3 2 6 7 4" xfId="5527"/>
    <cellStyle name="쉼표 [0] 3 2 6 7 5" xfId="5528"/>
    <cellStyle name="쉼표 [0] 3 2 6 7 6" xfId="5529"/>
    <cellStyle name="쉼표 [0] 3 2 6 7 7" xfId="5530"/>
    <cellStyle name="쉼표 [0] 3 2 6 8" xfId="5531"/>
    <cellStyle name="쉼표 [0] 3 2 6 9" xfId="5532"/>
    <cellStyle name="쉼표 [0] 3 2 7" xfId="5533"/>
    <cellStyle name="쉼표 [0] 3 2 8" xfId="5534"/>
    <cellStyle name="쉼표 [0] 3 2 8 2" xfId="5535"/>
    <cellStyle name="쉼표 [0] 3 2 8 2 2" xfId="5536"/>
    <cellStyle name="쉼표 [0] 3 2 8 2 3" xfId="5537"/>
    <cellStyle name="쉼표 [0] 3 2 8 2 4" xfId="5538"/>
    <cellStyle name="쉼표 [0] 3 2 8 3" xfId="5539"/>
    <cellStyle name="쉼표 [0] 3 2 8 4" xfId="5540"/>
    <cellStyle name="쉼표 [0] 3 2 9" xfId="5541"/>
    <cellStyle name="쉼표 [0] 3 20" xfId="5542"/>
    <cellStyle name="쉼표 [0] 3 21" xfId="5543"/>
    <cellStyle name="쉼표 [0] 3 22" xfId="5544"/>
    <cellStyle name="쉼표 [0] 3 23" xfId="5545"/>
    <cellStyle name="쉼표 [0] 3 24" xfId="5546"/>
    <cellStyle name="쉼표 [0] 3 25" xfId="5547"/>
    <cellStyle name="쉼표 [0] 3 26" xfId="5548"/>
    <cellStyle name="쉼표 [0] 3 27" xfId="5549"/>
    <cellStyle name="쉼표 [0] 3 28" xfId="5550"/>
    <cellStyle name="쉼표 [0] 3 29" xfId="5551"/>
    <cellStyle name="쉼표 [0] 3 3" xfId="1259"/>
    <cellStyle name="쉼표 [0] 3 3 2" xfId="5552"/>
    <cellStyle name="쉼표 [0] 3 30" xfId="5553"/>
    <cellStyle name="쉼표 [0] 3 31" xfId="5359"/>
    <cellStyle name="쉼표 [0] 3 4" xfId="1260"/>
    <cellStyle name="쉼표 [0] 3 4 2" xfId="5554"/>
    <cellStyle name="쉼표 [0] 3 5" xfId="1261"/>
    <cellStyle name="쉼표 [0] 3 5 2" xfId="5555"/>
    <cellStyle name="쉼표 [0] 3 6" xfId="5556"/>
    <cellStyle name="쉼표 [0] 3 7" xfId="5557"/>
    <cellStyle name="쉼표 [0] 3 8" xfId="5558"/>
    <cellStyle name="쉼표 [0] 3 8 2" xfId="5559"/>
    <cellStyle name="쉼표 [0] 3 8 3" xfId="5560"/>
    <cellStyle name="쉼표 [0] 3 8 4" xfId="5561"/>
    <cellStyle name="쉼표 [0] 3 8 5" xfId="5562"/>
    <cellStyle name="쉼표 [0] 3 8 6" xfId="5563"/>
    <cellStyle name="쉼표 [0] 3 8 7" xfId="5564"/>
    <cellStyle name="쉼표 [0] 3 9" xfId="5565"/>
    <cellStyle name="쉼표 [0] 3 9 2" xfId="5566"/>
    <cellStyle name="쉼표 [0] 3 9 3" xfId="5567"/>
    <cellStyle name="쉼표 [0] 3 9 4" xfId="5568"/>
    <cellStyle name="쉼표 [0] 3 9 5" xfId="5569"/>
    <cellStyle name="쉼표 [0] 3 9 6" xfId="5570"/>
    <cellStyle name="쉼표 [0] 3 9 7" xfId="5571"/>
    <cellStyle name="쉼표 [0] 30" xfId="9437"/>
    <cellStyle name="쉼표 [0] 30 2" xfId="5572"/>
    <cellStyle name="쉼표 [0] 30 2 2" xfId="5573"/>
    <cellStyle name="쉼표 [0] 30 3" xfId="5574"/>
    <cellStyle name="쉼표 [0] 30 4" xfId="5575"/>
    <cellStyle name="쉼표 [0] 30 5" xfId="5576"/>
    <cellStyle name="쉼표 [0] 30 6" xfId="5577"/>
    <cellStyle name="쉼표 [0] 30 7" xfId="5578"/>
    <cellStyle name="쉼표 [0] 31 2" xfId="5579"/>
    <cellStyle name="쉼표 [0] 31 2 2" xfId="5580"/>
    <cellStyle name="쉼표 [0] 31 3" xfId="5581"/>
    <cellStyle name="쉼표 [0] 31 4" xfId="5582"/>
    <cellStyle name="쉼표 [0] 31 5" xfId="5583"/>
    <cellStyle name="쉼표 [0] 31 6" xfId="5584"/>
    <cellStyle name="쉼표 [0] 31 7" xfId="5585"/>
    <cellStyle name="쉼표 [0] 32" xfId="5586"/>
    <cellStyle name="쉼표 [0] 32 2" xfId="5587"/>
    <cellStyle name="쉼표 [0] 32 3" xfId="5588"/>
    <cellStyle name="쉼표 [0] 32 4" xfId="5589"/>
    <cellStyle name="쉼표 [0] 32 5" xfId="5590"/>
    <cellStyle name="쉼표 [0] 32 6" xfId="5591"/>
    <cellStyle name="쉼표 [0] 32 7" xfId="5592"/>
    <cellStyle name="쉼표 [0] 33" xfId="5593"/>
    <cellStyle name="쉼표 [0] 33 2" xfId="5594"/>
    <cellStyle name="쉼표 [0] 33 3" xfId="5595"/>
    <cellStyle name="쉼표 [0] 33 4" xfId="5596"/>
    <cellStyle name="쉼표 [0] 33 5" xfId="5597"/>
    <cellStyle name="쉼표 [0] 33 6" xfId="5598"/>
    <cellStyle name="쉼표 [0] 33 7" xfId="5599"/>
    <cellStyle name="쉼표 [0] 34" xfId="5600"/>
    <cellStyle name="쉼표 [0] 34 2" xfId="5601"/>
    <cellStyle name="쉼표 [0] 34 3" xfId="5602"/>
    <cellStyle name="쉼표 [0] 34 4" xfId="5603"/>
    <cellStyle name="쉼표 [0] 34 5" xfId="5604"/>
    <cellStyle name="쉼표 [0] 34 6" xfId="5605"/>
    <cellStyle name="쉼표 [0] 34 7" xfId="5606"/>
    <cellStyle name="쉼표 [0] 35" xfId="5607"/>
    <cellStyle name="쉼표 [0] 36" xfId="9438"/>
    <cellStyle name="쉼표 [0] 36 2" xfId="5608"/>
    <cellStyle name="쉼표 [0] 36 3" xfId="5609"/>
    <cellStyle name="쉼표 [0] 36 4" xfId="5610"/>
    <cellStyle name="쉼표 [0] 36 5" xfId="5611"/>
    <cellStyle name="쉼표 [0] 36 6" xfId="5612"/>
    <cellStyle name="쉼표 [0] 36 7" xfId="5613"/>
    <cellStyle name="쉼표 [0] 37" xfId="5614"/>
    <cellStyle name="쉼표 [0] 39" xfId="1262"/>
    <cellStyle name="쉼표 [0] 39 2" xfId="5615"/>
    <cellStyle name="쉼표 [0] 4" xfId="1263"/>
    <cellStyle name="쉼표 [0] 4 2" xfId="1264"/>
    <cellStyle name="쉼표 [0] 4 2 10" xfId="5618"/>
    <cellStyle name="쉼표 [0] 4 2 11" xfId="5619"/>
    <cellStyle name="쉼표 [0] 4 2 12" xfId="5620"/>
    <cellStyle name="쉼표 [0] 4 2 13" xfId="5621"/>
    <cellStyle name="쉼표 [0] 4 2 14" xfId="5622"/>
    <cellStyle name="쉼표 [0] 4 2 15" xfId="5623"/>
    <cellStyle name="쉼표 [0] 4 2 16" xfId="5624"/>
    <cellStyle name="쉼표 [0] 4 2 17" xfId="5617"/>
    <cellStyle name="쉼표 [0] 4 2 2" xfId="1265"/>
    <cellStyle name="쉼표 [0] 4 2 2 10" xfId="5626"/>
    <cellStyle name="쉼표 [0] 4 2 2 11" xfId="5627"/>
    <cellStyle name="쉼표 [0] 4 2 2 12" xfId="5628"/>
    <cellStyle name="쉼표 [0] 4 2 2 13" xfId="5629"/>
    <cellStyle name="쉼표 [0] 4 2 2 14" xfId="5630"/>
    <cellStyle name="쉼표 [0] 4 2 2 15" xfId="5625"/>
    <cellStyle name="쉼표 [0] 4 2 2 2" xfId="1266"/>
    <cellStyle name="쉼표 [0] 4 2 2 2 2" xfId="5631"/>
    <cellStyle name="쉼표 [0] 4 2 2 3" xfId="5632"/>
    <cellStyle name="쉼표 [0] 4 2 2 4" xfId="5633"/>
    <cellStyle name="쉼표 [0] 4 2 2 5" xfId="5634"/>
    <cellStyle name="쉼표 [0] 4 2 2 6" xfId="5635"/>
    <cellStyle name="쉼표 [0] 4 2 2 7" xfId="5636"/>
    <cellStyle name="쉼표 [0] 4 2 2 8" xfId="5637"/>
    <cellStyle name="쉼표 [0] 4 2 2 9" xfId="5638"/>
    <cellStyle name="쉼표 [0] 4 2 3" xfId="1267"/>
    <cellStyle name="쉼표 [0] 4 2 3 2" xfId="5639"/>
    <cellStyle name="쉼표 [0] 4 2 4" xfId="1268"/>
    <cellStyle name="쉼표 [0] 4 2 4 2" xfId="5640"/>
    <cellStyle name="쉼표 [0] 4 2 5" xfId="5641"/>
    <cellStyle name="쉼표 [0] 4 2 6" xfId="5642"/>
    <cellStyle name="쉼표 [0] 4 2 7" xfId="5643"/>
    <cellStyle name="쉼표 [0] 4 2 8" xfId="5644"/>
    <cellStyle name="쉼표 [0] 4 2 9" xfId="5645"/>
    <cellStyle name="쉼표 [0] 4 3" xfId="1269"/>
    <cellStyle name="쉼표 [0] 4 3 2" xfId="5646"/>
    <cellStyle name="쉼표 [0] 4 4" xfId="5616"/>
    <cellStyle name="쉼표 [0] 5" xfId="1270"/>
    <cellStyle name="쉼표 [0] 5 2" xfId="1271"/>
    <cellStyle name="쉼표 [0] 5 2 10" xfId="5649"/>
    <cellStyle name="쉼표 [0] 5 2 11" xfId="5650"/>
    <cellStyle name="쉼표 [0] 5 2 12" xfId="5651"/>
    <cellStyle name="쉼표 [0] 5 2 13" xfId="5652"/>
    <cellStyle name="쉼표 [0] 5 2 14" xfId="5653"/>
    <cellStyle name="쉼표 [0] 5 2 15" xfId="5654"/>
    <cellStyle name="쉼표 [0] 5 2 16" xfId="5655"/>
    <cellStyle name="쉼표 [0] 5 2 17" xfId="5648"/>
    <cellStyle name="쉼표 [0] 5 2 2" xfId="1272"/>
    <cellStyle name="쉼표 [0] 5 2 2 10" xfId="5657"/>
    <cellStyle name="쉼표 [0] 5 2 2 11" xfId="5658"/>
    <cellStyle name="쉼표 [0] 5 2 2 12" xfId="5659"/>
    <cellStyle name="쉼표 [0] 5 2 2 13" xfId="5660"/>
    <cellStyle name="쉼표 [0] 5 2 2 14" xfId="5661"/>
    <cellStyle name="쉼표 [0] 5 2 2 15" xfId="5662"/>
    <cellStyle name="쉼표 [0] 5 2 2 16" xfId="5663"/>
    <cellStyle name="쉼표 [0] 5 2 2 17" xfId="5656"/>
    <cellStyle name="쉼표 [0] 5 2 2 2" xfId="1273"/>
    <cellStyle name="쉼표 [0] 5 2 2 2 10" xfId="5665"/>
    <cellStyle name="쉼표 [0] 5 2 2 2 11" xfId="5666"/>
    <cellStyle name="쉼표 [0] 5 2 2 2 12" xfId="5667"/>
    <cellStyle name="쉼표 [0] 5 2 2 2 13" xfId="5668"/>
    <cellStyle name="쉼표 [0] 5 2 2 2 14" xfId="5669"/>
    <cellStyle name="쉼표 [0] 5 2 2 2 15" xfId="5664"/>
    <cellStyle name="쉼표 [0] 5 2 2 2 2" xfId="1274"/>
    <cellStyle name="쉼표 [0] 5 2 2 2 2 2" xfId="5670"/>
    <cellStyle name="쉼표 [0] 5 2 2 2 3" xfId="5671"/>
    <cellStyle name="쉼표 [0] 5 2 2 2 4" xfId="5672"/>
    <cellStyle name="쉼표 [0] 5 2 2 2 5" xfId="5673"/>
    <cellStyle name="쉼표 [0] 5 2 2 2 6" xfId="5674"/>
    <cellStyle name="쉼표 [0] 5 2 2 2 7" xfId="5675"/>
    <cellStyle name="쉼표 [0] 5 2 2 2 8" xfId="5676"/>
    <cellStyle name="쉼표 [0] 5 2 2 2 9" xfId="5677"/>
    <cellStyle name="쉼표 [0] 5 2 2 3" xfId="1275"/>
    <cellStyle name="쉼표 [0] 5 2 2 3 10" xfId="5679"/>
    <cellStyle name="쉼표 [0] 5 2 2 3 11" xfId="5680"/>
    <cellStyle name="쉼표 [0] 5 2 2 3 12" xfId="5681"/>
    <cellStyle name="쉼표 [0] 5 2 2 3 13" xfId="5682"/>
    <cellStyle name="쉼표 [0] 5 2 2 3 14" xfId="5683"/>
    <cellStyle name="쉼표 [0] 5 2 2 3 15" xfId="5684"/>
    <cellStyle name="쉼표 [0] 5 2 2 3 16" xfId="5678"/>
    <cellStyle name="쉼표 [0] 5 2 2 3 2" xfId="1276"/>
    <cellStyle name="쉼표 [0] 5 2 2 3 2 10" xfId="5686"/>
    <cellStyle name="쉼표 [0] 5 2 2 3 2 11" xfId="5687"/>
    <cellStyle name="쉼표 [0] 5 2 2 3 2 12" xfId="5688"/>
    <cellStyle name="쉼표 [0] 5 2 2 3 2 13" xfId="5689"/>
    <cellStyle name="쉼표 [0] 5 2 2 3 2 14" xfId="5690"/>
    <cellStyle name="쉼표 [0] 5 2 2 3 2 15" xfId="5685"/>
    <cellStyle name="쉼표 [0] 5 2 2 3 2 2" xfId="1277"/>
    <cellStyle name="쉼표 [0] 5 2 2 3 2 2 2" xfId="5691"/>
    <cellStyle name="쉼표 [0] 5 2 2 3 2 3" xfId="5692"/>
    <cellStyle name="쉼표 [0] 5 2 2 3 2 4" xfId="5693"/>
    <cellStyle name="쉼표 [0] 5 2 2 3 2 5" xfId="5694"/>
    <cellStyle name="쉼표 [0] 5 2 2 3 2 6" xfId="5695"/>
    <cellStyle name="쉼표 [0] 5 2 2 3 2 7" xfId="5696"/>
    <cellStyle name="쉼표 [0] 5 2 2 3 2 8" xfId="5697"/>
    <cellStyle name="쉼표 [0] 5 2 2 3 2 9" xfId="5698"/>
    <cellStyle name="쉼표 [0] 5 2 2 3 3" xfId="1278"/>
    <cellStyle name="쉼표 [0] 5 2 2 3 3 2" xfId="5699"/>
    <cellStyle name="쉼표 [0] 5 2 2 3 4" xfId="5700"/>
    <cellStyle name="쉼표 [0] 5 2 2 3 5" xfId="5701"/>
    <cellStyle name="쉼표 [0] 5 2 2 3 6" xfId="5702"/>
    <cellStyle name="쉼표 [0] 5 2 2 3 7" xfId="5703"/>
    <cellStyle name="쉼표 [0] 5 2 2 3 8" xfId="5704"/>
    <cellStyle name="쉼표 [0] 5 2 2 3 9" xfId="5705"/>
    <cellStyle name="쉼표 [0] 5 2 2 4" xfId="1279"/>
    <cellStyle name="쉼표 [0] 5 2 2 4 2" xfId="5706"/>
    <cellStyle name="쉼표 [0] 5 2 2 5" xfId="5707"/>
    <cellStyle name="쉼표 [0] 5 2 2 6" xfId="5708"/>
    <cellStyle name="쉼표 [0] 5 2 2 7" xfId="5709"/>
    <cellStyle name="쉼표 [0] 5 2 2 8" xfId="5710"/>
    <cellStyle name="쉼표 [0] 5 2 2 9" xfId="5711"/>
    <cellStyle name="쉼표 [0] 5 2 3" xfId="1280"/>
    <cellStyle name="쉼표 [0] 5 2 3 10" xfId="5713"/>
    <cellStyle name="쉼표 [0] 5 2 3 11" xfId="5714"/>
    <cellStyle name="쉼표 [0] 5 2 3 12" xfId="5715"/>
    <cellStyle name="쉼표 [0] 5 2 3 13" xfId="5716"/>
    <cellStyle name="쉼표 [0] 5 2 3 14" xfId="5717"/>
    <cellStyle name="쉼표 [0] 5 2 3 15" xfId="5712"/>
    <cellStyle name="쉼표 [0] 5 2 3 2" xfId="1281"/>
    <cellStyle name="쉼표 [0] 5 2 3 2 2" xfId="5718"/>
    <cellStyle name="쉼표 [0] 5 2 3 3" xfId="5719"/>
    <cellStyle name="쉼표 [0] 5 2 3 4" xfId="5720"/>
    <cellStyle name="쉼표 [0] 5 2 3 5" xfId="5721"/>
    <cellStyle name="쉼표 [0] 5 2 3 6" xfId="5722"/>
    <cellStyle name="쉼표 [0] 5 2 3 7" xfId="5723"/>
    <cellStyle name="쉼표 [0] 5 2 3 8" xfId="5724"/>
    <cellStyle name="쉼표 [0] 5 2 3 9" xfId="5725"/>
    <cellStyle name="쉼표 [0] 5 2 4" xfId="1282"/>
    <cellStyle name="쉼표 [0] 5 2 4 2" xfId="5726"/>
    <cellStyle name="쉼표 [0] 5 2 5" xfId="5727"/>
    <cellStyle name="쉼표 [0] 5 2 6" xfId="5728"/>
    <cellStyle name="쉼표 [0] 5 2 7" xfId="5729"/>
    <cellStyle name="쉼표 [0] 5 2 8" xfId="5730"/>
    <cellStyle name="쉼표 [0] 5 2 9" xfId="5731"/>
    <cellStyle name="쉼표 [0] 5 3" xfId="1283"/>
    <cellStyle name="쉼표 [0] 5 3 10" xfId="5733"/>
    <cellStyle name="쉼표 [0] 5 3 11" xfId="5734"/>
    <cellStyle name="쉼표 [0] 5 3 12" xfId="5735"/>
    <cellStyle name="쉼표 [0] 5 3 13" xfId="5736"/>
    <cellStyle name="쉼표 [0] 5 3 14" xfId="5737"/>
    <cellStyle name="쉼표 [0] 5 3 15" xfId="5738"/>
    <cellStyle name="쉼표 [0] 5 3 16" xfId="5732"/>
    <cellStyle name="쉼표 [0] 5 3 2" xfId="1284"/>
    <cellStyle name="쉼표 [0] 5 3 2 10" xfId="5740"/>
    <cellStyle name="쉼표 [0] 5 3 2 11" xfId="5741"/>
    <cellStyle name="쉼표 [0] 5 3 2 12" xfId="5742"/>
    <cellStyle name="쉼표 [0] 5 3 2 13" xfId="5743"/>
    <cellStyle name="쉼표 [0] 5 3 2 14" xfId="5744"/>
    <cellStyle name="쉼표 [0] 5 3 2 15" xfId="5739"/>
    <cellStyle name="쉼표 [0] 5 3 2 2" xfId="1285"/>
    <cellStyle name="쉼표 [0] 5 3 2 2 2" xfId="5745"/>
    <cellStyle name="쉼표 [0] 5 3 2 3" xfId="5746"/>
    <cellStyle name="쉼표 [0] 5 3 2 4" xfId="5747"/>
    <cellStyle name="쉼표 [0] 5 3 2 5" xfId="5748"/>
    <cellStyle name="쉼표 [0] 5 3 2 6" xfId="5749"/>
    <cellStyle name="쉼표 [0] 5 3 2 7" xfId="5750"/>
    <cellStyle name="쉼표 [0] 5 3 2 8" xfId="5751"/>
    <cellStyle name="쉼표 [0] 5 3 2 9" xfId="5752"/>
    <cellStyle name="쉼표 [0] 5 3 3" xfId="1286"/>
    <cellStyle name="쉼표 [0] 5 3 3 2" xfId="5753"/>
    <cellStyle name="쉼표 [0] 5 3 4" xfId="5754"/>
    <cellStyle name="쉼표 [0] 5 3 5" xfId="5755"/>
    <cellStyle name="쉼표 [0] 5 3 6" xfId="5756"/>
    <cellStyle name="쉼표 [0] 5 3 7" xfId="5757"/>
    <cellStyle name="쉼표 [0] 5 3 8" xfId="5758"/>
    <cellStyle name="쉼표 [0] 5 3 9" xfId="5759"/>
    <cellStyle name="쉼표 [0] 5 4" xfId="1287"/>
    <cellStyle name="쉼표 [0] 5 4 2" xfId="5760"/>
    <cellStyle name="쉼표 [0] 5 5" xfId="5647"/>
    <cellStyle name="쉼표 [0] 6" xfId="1288"/>
    <cellStyle name="쉼표 [0] 6 2" xfId="1289"/>
    <cellStyle name="쉼표 [0] 6 2 10" xfId="5763"/>
    <cellStyle name="쉼표 [0] 6 2 11" xfId="5764"/>
    <cellStyle name="쉼표 [0] 6 2 12" xfId="5765"/>
    <cellStyle name="쉼표 [0] 6 2 13" xfId="5766"/>
    <cellStyle name="쉼표 [0] 6 2 14" xfId="5767"/>
    <cellStyle name="쉼표 [0] 6 2 15" xfId="5762"/>
    <cellStyle name="쉼표 [0] 6 2 2" xfId="1290"/>
    <cellStyle name="쉼표 [0] 6 2 2 2" xfId="5768"/>
    <cellStyle name="쉼표 [0] 6 2 3" xfId="5769"/>
    <cellStyle name="쉼표 [0] 6 2 4" xfId="5770"/>
    <cellStyle name="쉼표 [0] 6 2 5" xfId="5771"/>
    <cellStyle name="쉼표 [0] 6 2 6" xfId="5772"/>
    <cellStyle name="쉼표 [0] 6 2 7" xfId="5773"/>
    <cellStyle name="쉼표 [0] 6 2 8" xfId="5774"/>
    <cellStyle name="쉼표 [0] 6 2 9" xfId="5775"/>
    <cellStyle name="쉼표 [0] 6 3" xfId="1291"/>
    <cellStyle name="쉼표 [0] 6 3 10" xfId="5777"/>
    <cellStyle name="쉼표 [0] 6 3 11" xfId="5778"/>
    <cellStyle name="쉼표 [0] 6 3 12" xfId="5779"/>
    <cellStyle name="쉼표 [0] 6 3 13" xfId="5780"/>
    <cellStyle name="쉼표 [0] 6 3 14" xfId="5781"/>
    <cellStyle name="쉼표 [0] 6 3 15" xfId="5782"/>
    <cellStyle name="쉼표 [0] 6 3 16" xfId="5783"/>
    <cellStyle name="쉼표 [0] 6 3 17" xfId="5776"/>
    <cellStyle name="쉼표 [0] 6 3 2" xfId="1292"/>
    <cellStyle name="쉼표 [0] 6 3 2 10" xfId="5785"/>
    <cellStyle name="쉼표 [0] 6 3 2 11" xfId="5786"/>
    <cellStyle name="쉼표 [0] 6 3 2 12" xfId="5787"/>
    <cellStyle name="쉼표 [0] 6 3 2 13" xfId="5788"/>
    <cellStyle name="쉼표 [0] 6 3 2 14" xfId="5789"/>
    <cellStyle name="쉼표 [0] 6 3 2 15" xfId="5784"/>
    <cellStyle name="쉼표 [0] 6 3 2 2" xfId="1293"/>
    <cellStyle name="쉼표 [0] 6 3 2 2 2" xfId="5790"/>
    <cellStyle name="쉼표 [0] 6 3 2 3" xfId="5791"/>
    <cellStyle name="쉼표 [0] 6 3 2 4" xfId="5792"/>
    <cellStyle name="쉼표 [0] 6 3 2 5" xfId="5793"/>
    <cellStyle name="쉼표 [0] 6 3 2 6" xfId="5794"/>
    <cellStyle name="쉼표 [0] 6 3 2 7" xfId="5795"/>
    <cellStyle name="쉼표 [0] 6 3 2 8" xfId="5796"/>
    <cellStyle name="쉼표 [0] 6 3 2 9" xfId="5797"/>
    <cellStyle name="쉼표 [0] 6 3 3" xfId="1294"/>
    <cellStyle name="쉼표 [0] 6 3 3 10" xfId="5799"/>
    <cellStyle name="쉼표 [0] 6 3 3 11" xfId="5800"/>
    <cellStyle name="쉼표 [0] 6 3 3 12" xfId="5801"/>
    <cellStyle name="쉼표 [0] 6 3 3 13" xfId="5802"/>
    <cellStyle name="쉼표 [0] 6 3 3 14" xfId="5803"/>
    <cellStyle name="쉼표 [0] 6 3 3 15" xfId="5804"/>
    <cellStyle name="쉼표 [0] 6 3 3 16" xfId="5798"/>
    <cellStyle name="쉼표 [0] 6 3 3 2" xfId="1295"/>
    <cellStyle name="쉼표 [0] 6 3 3 2 10" xfId="5806"/>
    <cellStyle name="쉼표 [0] 6 3 3 2 11" xfId="5807"/>
    <cellStyle name="쉼표 [0] 6 3 3 2 12" xfId="5808"/>
    <cellStyle name="쉼표 [0] 6 3 3 2 13" xfId="5809"/>
    <cellStyle name="쉼표 [0] 6 3 3 2 14" xfId="5810"/>
    <cellStyle name="쉼표 [0] 6 3 3 2 15" xfId="5805"/>
    <cellStyle name="쉼표 [0] 6 3 3 2 2" xfId="1296"/>
    <cellStyle name="쉼표 [0] 6 3 3 2 2 2" xfId="5811"/>
    <cellStyle name="쉼표 [0] 6 3 3 2 3" xfId="5812"/>
    <cellStyle name="쉼표 [0] 6 3 3 2 4" xfId="5813"/>
    <cellStyle name="쉼표 [0] 6 3 3 2 5" xfId="5814"/>
    <cellStyle name="쉼표 [0] 6 3 3 2 6" xfId="5815"/>
    <cellStyle name="쉼표 [0] 6 3 3 2 7" xfId="5816"/>
    <cellStyle name="쉼표 [0] 6 3 3 2 8" xfId="5817"/>
    <cellStyle name="쉼표 [0] 6 3 3 2 9" xfId="5818"/>
    <cellStyle name="쉼표 [0] 6 3 3 3" xfId="1297"/>
    <cellStyle name="쉼표 [0] 6 3 3 3 2" xfId="5819"/>
    <cellStyle name="쉼표 [0] 6 3 3 4" xfId="5820"/>
    <cellStyle name="쉼표 [0] 6 3 3 5" xfId="5821"/>
    <cellStyle name="쉼표 [0] 6 3 3 6" xfId="5822"/>
    <cellStyle name="쉼표 [0] 6 3 3 7" xfId="5823"/>
    <cellStyle name="쉼표 [0] 6 3 3 8" xfId="5824"/>
    <cellStyle name="쉼표 [0] 6 3 3 9" xfId="5825"/>
    <cellStyle name="쉼표 [0] 6 3 4" xfId="1298"/>
    <cellStyle name="쉼표 [0] 6 3 4 2" xfId="5826"/>
    <cellStyle name="쉼표 [0] 6 3 5" xfId="5827"/>
    <cellStyle name="쉼표 [0] 6 3 6" xfId="5828"/>
    <cellStyle name="쉼표 [0] 6 3 7" xfId="5829"/>
    <cellStyle name="쉼표 [0] 6 3 8" xfId="5830"/>
    <cellStyle name="쉼표 [0] 6 3 9" xfId="5831"/>
    <cellStyle name="쉼표 [0] 6 4" xfId="1299"/>
    <cellStyle name="쉼표 [0] 6 4 2" xfId="5832"/>
    <cellStyle name="쉼표 [0] 6 5" xfId="5761"/>
    <cellStyle name="쉼표 [0] 7" xfId="1300"/>
    <cellStyle name="쉼표 [0] 7 2" xfId="5833"/>
    <cellStyle name="쉼표 [0] 8" xfId="1301"/>
    <cellStyle name="쉼표 [0] 8 2" xfId="1302"/>
    <cellStyle name="쉼표 [0] 8 2 10" xfId="5836"/>
    <cellStyle name="쉼표 [0] 8 2 11" xfId="5837"/>
    <cellStyle name="쉼표 [0] 8 2 12" xfId="5838"/>
    <cellStyle name="쉼표 [0] 8 2 13" xfId="5839"/>
    <cellStyle name="쉼표 [0] 8 2 14" xfId="5840"/>
    <cellStyle name="쉼표 [0] 8 2 15" xfId="5835"/>
    <cellStyle name="쉼표 [0] 8 2 2" xfId="1303"/>
    <cellStyle name="쉼표 [0] 8 2 2 2" xfId="5841"/>
    <cellStyle name="쉼표 [0] 8 2 3" xfId="5842"/>
    <cellStyle name="쉼표 [0] 8 2 4" xfId="5843"/>
    <cellStyle name="쉼표 [0] 8 2 5" xfId="5844"/>
    <cellStyle name="쉼표 [0] 8 2 6" xfId="5845"/>
    <cellStyle name="쉼표 [0] 8 2 7" xfId="5846"/>
    <cellStyle name="쉼표 [0] 8 2 8" xfId="5847"/>
    <cellStyle name="쉼표 [0] 8 2 9" xfId="5848"/>
    <cellStyle name="쉼표 [0] 8 3" xfId="1304"/>
    <cellStyle name="쉼표 [0] 8 3 10" xfId="5850"/>
    <cellStyle name="쉼표 [0] 8 3 11" xfId="5851"/>
    <cellStyle name="쉼표 [0] 8 3 12" xfId="5852"/>
    <cellStyle name="쉼표 [0] 8 3 13" xfId="5853"/>
    <cellStyle name="쉼표 [0] 8 3 14" xfId="5854"/>
    <cellStyle name="쉼표 [0] 8 3 15" xfId="5849"/>
    <cellStyle name="쉼표 [0] 8 3 2" xfId="1305"/>
    <cellStyle name="쉼표 [0] 8 3 2 2" xfId="5855"/>
    <cellStyle name="쉼표 [0] 8 3 3" xfId="5856"/>
    <cellStyle name="쉼표 [0] 8 3 4" xfId="5857"/>
    <cellStyle name="쉼표 [0] 8 3 5" xfId="5858"/>
    <cellStyle name="쉼표 [0] 8 3 6" xfId="5859"/>
    <cellStyle name="쉼표 [0] 8 3 7" xfId="5860"/>
    <cellStyle name="쉼표 [0] 8 3 8" xfId="5861"/>
    <cellStyle name="쉼표 [0] 8 3 9" xfId="5862"/>
    <cellStyle name="쉼표 [0] 8 4" xfId="1306"/>
    <cellStyle name="쉼표 [0] 8 4 2" xfId="5863"/>
    <cellStyle name="쉼표 [0] 8 5" xfId="5834"/>
    <cellStyle name="쉼표 [0] 9" xfId="1307"/>
    <cellStyle name="쉼표 [0] 9 2" xfId="5864"/>
    <cellStyle name="쉼표 10" xfId="1308"/>
    <cellStyle name="쉼표 10 2" xfId="5865"/>
    <cellStyle name="쉼표 11" xfId="1309"/>
    <cellStyle name="쉼표 11 2" xfId="5866"/>
    <cellStyle name="쉼표 12" xfId="1310"/>
    <cellStyle name="쉼표 12 2" xfId="5867"/>
    <cellStyle name="쉼표 13" xfId="1311"/>
    <cellStyle name="쉼표 13 2" xfId="5868"/>
    <cellStyle name="쉼표 14" xfId="1312"/>
    <cellStyle name="쉼표 14 2" xfId="5869"/>
    <cellStyle name="쉼표 15" xfId="1313"/>
    <cellStyle name="쉼표 15 2" xfId="5870"/>
    <cellStyle name="쉼표 16" xfId="1314"/>
    <cellStyle name="쉼표 16 2" xfId="5871"/>
    <cellStyle name="쉼표 17" xfId="1315"/>
    <cellStyle name="쉼표 17 2" xfId="5872"/>
    <cellStyle name="쉼표 18" xfId="1316"/>
    <cellStyle name="쉼표 18 2" xfId="5873"/>
    <cellStyle name="쉼표 19" xfId="1317"/>
    <cellStyle name="쉼표 19 2" xfId="5874"/>
    <cellStyle name="쉼표 2" xfId="1318"/>
    <cellStyle name="쉼표 2 2" xfId="1319"/>
    <cellStyle name="쉼표 2 2 2" xfId="5876"/>
    <cellStyle name="쉼표 2 3" xfId="1320"/>
    <cellStyle name="쉼표 2 3 2" xfId="5877"/>
    <cellStyle name="쉼표 2 4" xfId="5875"/>
    <cellStyle name="쉼표 20" xfId="1321"/>
    <cellStyle name="쉼표 20 2" xfId="5878"/>
    <cellStyle name="쉼표 21" xfId="1322"/>
    <cellStyle name="쉼표 21 2" xfId="5879"/>
    <cellStyle name="쉼표 22" xfId="1323"/>
    <cellStyle name="쉼표 22 2" xfId="5880"/>
    <cellStyle name="쉼표 23" xfId="1324"/>
    <cellStyle name="쉼표 23 2" xfId="5881"/>
    <cellStyle name="쉼표 24" xfId="1325"/>
    <cellStyle name="쉼표 24 2" xfId="5882"/>
    <cellStyle name="쉼표 25" xfId="1326"/>
    <cellStyle name="쉼표 25 2" xfId="5883"/>
    <cellStyle name="쉼표 26" xfId="1327"/>
    <cellStyle name="쉼표 26 2" xfId="5884"/>
    <cellStyle name="쉼표 27" xfId="1328"/>
    <cellStyle name="쉼표 27 2" xfId="5885"/>
    <cellStyle name="쉼표 28" xfId="1329"/>
    <cellStyle name="쉼표 28 2" xfId="5886"/>
    <cellStyle name="쉼표 29" xfId="1330"/>
    <cellStyle name="쉼표 29 2" xfId="5887"/>
    <cellStyle name="쉼표 3" xfId="1331"/>
    <cellStyle name="쉼표 3 10" xfId="5889"/>
    <cellStyle name="쉼표 3 11" xfId="5890"/>
    <cellStyle name="쉼표 3 12" xfId="5891"/>
    <cellStyle name="쉼표 3 13" xfId="5892"/>
    <cellStyle name="쉼표 3 14" xfId="5893"/>
    <cellStyle name="쉼표 3 15" xfId="5894"/>
    <cellStyle name="쉼표 3 16" xfId="5895"/>
    <cellStyle name="쉼표 3 17" xfId="5888"/>
    <cellStyle name="쉼표 3 2" xfId="1332"/>
    <cellStyle name="쉼표 3 2 10" xfId="5897"/>
    <cellStyle name="쉼표 3 2 11" xfId="5898"/>
    <cellStyle name="쉼표 3 2 12" xfId="5899"/>
    <cellStyle name="쉼표 3 2 13" xfId="5900"/>
    <cellStyle name="쉼표 3 2 14" xfId="5901"/>
    <cellStyle name="쉼표 3 2 15" xfId="5896"/>
    <cellStyle name="쉼표 3 2 2" xfId="1333"/>
    <cellStyle name="쉼표 3 2 2 2" xfId="5902"/>
    <cellStyle name="쉼표 3 2 3" xfId="5903"/>
    <cellStyle name="쉼표 3 2 4" xfId="5904"/>
    <cellStyle name="쉼표 3 2 5" xfId="5905"/>
    <cellStyle name="쉼표 3 2 6" xfId="5906"/>
    <cellStyle name="쉼표 3 2 7" xfId="5907"/>
    <cellStyle name="쉼표 3 2 8" xfId="5908"/>
    <cellStyle name="쉼표 3 2 9" xfId="5909"/>
    <cellStyle name="쉼표 3 3" xfId="1334"/>
    <cellStyle name="쉼표 3 3 2" xfId="5910"/>
    <cellStyle name="쉼표 3 4" xfId="1335"/>
    <cellStyle name="쉼표 3 4 2" xfId="5911"/>
    <cellStyle name="쉼표 3 5" xfId="5912"/>
    <cellStyle name="쉼표 3 6" xfId="5913"/>
    <cellStyle name="쉼표 3 7" xfId="5914"/>
    <cellStyle name="쉼표 3 8" xfId="5915"/>
    <cellStyle name="쉼표 3 9" xfId="5916"/>
    <cellStyle name="쉼표 30" xfId="1336"/>
    <cellStyle name="쉼표 30 2" xfId="5917"/>
    <cellStyle name="쉼표 31" xfId="1337"/>
    <cellStyle name="쉼표 31 2" xfId="5918"/>
    <cellStyle name="쉼표 32" xfId="1338"/>
    <cellStyle name="쉼표 32 2" xfId="5919"/>
    <cellStyle name="쉼표 33" xfId="1339"/>
    <cellStyle name="쉼표 33 2" xfId="5920"/>
    <cellStyle name="쉼표 34" xfId="1340"/>
    <cellStyle name="쉼표 34 2" xfId="5921"/>
    <cellStyle name="쉼표 35" xfId="1341"/>
    <cellStyle name="쉼표 35 2" xfId="5922"/>
    <cellStyle name="쉼표 36" xfId="1342"/>
    <cellStyle name="쉼표 36 2" xfId="5923"/>
    <cellStyle name="쉼표 37" xfId="1343"/>
    <cellStyle name="쉼표 37 2" xfId="5924"/>
    <cellStyle name="쉼표 38" xfId="1344"/>
    <cellStyle name="쉼표 38 2" xfId="5925"/>
    <cellStyle name="쉼표 39" xfId="1345"/>
    <cellStyle name="쉼표 39 2" xfId="5926"/>
    <cellStyle name="쉼표 4" xfId="1346"/>
    <cellStyle name="쉼표 4 2" xfId="5927"/>
    <cellStyle name="쉼표 40" xfId="1347"/>
    <cellStyle name="쉼표 40 2" xfId="5928"/>
    <cellStyle name="쉼표 41" xfId="1348"/>
    <cellStyle name="쉼표 41 2" xfId="5929"/>
    <cellStyle name="쉼표 42" xfId="1349"/>
    <cellStyle name="쉼표 42 2" xfId="5930"/>
    <cellStyle name="쉼표 43" xfId="1350"/>
    <cellStyle name="쉼표 43 2" xfId="5931"/>
    <cellStyle name="쉼표 44" xfId="1351"/>
    <cellStyle name="쉼표 44 2" xfId="5932"/>
    <cellStyle name="쉼표 45" xfId="1352"/>
    <cellStyle name="쉼표 45 2" xfId="5933"/>
    <cellStyle name="쉼표 46" xfId="1353"/>
    <cellStyle name="쉼표 46 2" xfId="5934"/>
    <cellStyle name="쉼표 47" xfId="1354"/>
    <cellStyle name="쉼표 47 2" xfId="5935"/>
    <cellStyle name="쉼표 48" xfId="1355"/>
    <cellStyle name="쉼표 48 2" xfId="5936"/>
    <cellStyle name="쉼표 49" xfId="1356"/>
    <cellStyle name="쉼표 49 2" xfId="5937"/>
    <cellStyle name="쉼표 5" xfId="1357"/>
    <cellStyle name="쉼표 5 2" xfId="5938"/>
    <cellStyle name="쉼표 50" xfId="1358"/>
    <cellStyle name="쉼표 50 2" xfId="5939"/>
    <cellStyle name="쉼표 51" xfId="1359"/>
    <cellStyle name="쉼표 51 2" xfId="5940"/>
    <cellStyle name="쉼표 52" xfId="1360"/>
    <cellStyle name="쉼표 52 2" xfId="5941"/>
    <cellStyle name="쉼표 53" xfId="1361"/>
    <cellStyle name="쉼표 53 2" xfId="5942"/>
    <cellStyle name="쉼표 54" xfId="1362"/>
    <cellStyle name="쉼표 54 2" xfId="5943"/>
    <cellStyle name="쉼표 55" xfId="1363"/>
    <cellStyle name="쉼표 55 2" xfId="5944"/>
    <cellStyle name="쉼표 56" xfId="1364"/>
    <cellStyle name="쉼표 56 2" xfId="5945"/>
    <cellStyle name="쉼표 57" xfId="1365"/>
    <cellStyle name="쉼표 57 2" xfId="5946"/>
    <cellStyle name="쉼표 58" xfId="1366"/>
    <cellStyle name="쉼표 58 2" xfId="5947"/>
    <cellStyle name="쉼표 59" xfId="1367"/>
    <cellStyle name="쉼표 59 2" xfId="5948"/>
    <cellStyle name="쉼표 6" xfId="1368"/>
    <cellStyle name="쉼표 6 2" xfId="5949"/>
    <cellStyle name="쉼표 60" xfId="1369"/>
    <cellStyle name="쉼표 60 2" xfId="5950"/>
    <cellStyle name="쉼표 61" xfId="1370"/>
    <cellStyle name="쉼표 61 2" xfId="5951"/>
    <cellStyle name="쉼표 62" xfId="1371"/>
    <cellStyle name="쉼표 62 2" xfId="5952"/>
    <cellStyle name="쉼표 63" xfId="1372"/>
    <cellStyle name="쉼표 63 2" xfId="5953"/>
    <cellStyle name="쉼표 64" xfId="1373"/>
    <cellStyle name="쉼표 64 2" xfId="5954"/>
    <cellStyle name="쉼표 65" xfId="1374"/>
    <cellStyle name="쉼표 65 2" xfId="5955"/>
    <cellStyle name="쉼표 66" xfId="1375"/>
    <cellStyle name="쉼표 66 2" xfId="5956"/>
    <cellStyle name="쉼표 67" xfId="1376"/>
    <cellStyle name="쉼표 67 2" xfId="5957"/>
    <cellStyle name="쉼표 68" xfId="1377"/>
    <cellStyle name="쉼표 68 10" xfId="5959"/>
    <cellStyle name="쉼표 68 11" xfId="5960"/>
    <cellStyle name="쉼표 68 12" xfId="5961"/>
    <cellStyle name="쉼표 68 13" xfId="5962"/>
    <cellStyle name="쉼표 68 14" xfId="5963"/>
    <cellStyle name="쉼표 68 15" xfId="5964"/>
    <cellStyle name="쉼표 68 16" xfId="5958"/>
    <cellStyle name="쉼표 68 2" xfId="1378"/>
    <cellStyle name="쉼표 68 2 10" xfId="5966"/>
    <cellStyle name="쉼표 68 2 11" xfId="5967"/>
    <cellStyle name="쉼표 68 2 12" xfId="5968"/>
    <cellStyle name="쉼표 68 2 13" xfId="5969"/>
    <cellStyle name="쉼표 68 2 14" xfId="5970"/>
    <cellStyle name="쉼표 68 2 15" xfId="5965"/>
    <cellStyle name="쉼표 68 2 2" xfId="1379"/>
    <cellStyle name="쉼표 68 2 2 2" xfId="5971"/>
    <cellStyle name="쉼표 68 2 3" xfId="5972"/>
    <cellStyle name="쉼표 68 2 4" xfId="5973"/>
    <cellStyle name="쉼표 68 2 5" xfId="5974"/>
    <cellStyle name="쉼표 68 2 6" xfId="5975"/>
    <cellStyle name="쉼표 68 2 7" xfId="5976"/>
    <cellStyle name="쉼표 68 2 8" xfId="5977"/>
    <cellStyle name="쉼표 68 2 9" xfId="5978"/>
    <cellStyle name="쉼표 68 3" xfId="1380"/>
    <cellStyle name="쉼표 68 3 2" xfId="5979"/>
    <cellStyle name="쉼표 68 4" xfId="5980"/>
    <cellStyle name="쉼표 68 5" xfId="5981"/>
    <cellStyle name="쉼표 68 6" xfId="5982"/>
    <cellStyle name="쉼표 68 7" xfId="5983"/>
    <cellStyle name="쉼표 68 8" xfId="5984"/>
    <cellStyle name="쉼표 68 9" xfId="5985"/>
    <cellStyle name="쉼표 69" xfId="1381"/>
    <cellStyle name="쉼표 69 10" xfId="5987"/>
    <cellStyle name="쉼표 69 11" xfId="5988"/>
    <cellStyle name="쉼표 69 12" xfId="5989"/>
    <cellStyle name="쉼표 69 13" xfId="5990"/>
    <cellStyle name="쉼표 69 14" xfId="5991"/>
    <cellStyle name="쉼표 69 15" xfId="5992"/>
    <cellStyle name="쉼표 69 16" xfId="5986"/>
    <cellStyle name="쉼표 69 2" xfId="1382"/>
    <cellStyle name="쉼표 69 2 10" xfId="5994"/>
    <cellStyle name="쉼표 69 2 11" xfId="5995"/>
    <cellStyle name="쉼표 69 2 12" xfId="5996"/>
    <cellStyle name="쉼표 69 2 13" xfId="5997"/>
    <cellStyle name="쉼표 69 2 14" xfId="5998"/>
    <cellStyle name="쉼표 69 2 15" xfId="5993"/>
    <cellStyle name="쉼표 69 2 2" xfId="1383"/>
    <cellStyle name="쉼표 69 2 2 2" xfId="5999"/>
    <cellStyle name="쉼표 69 2 3" xfId="6000"/>
    <cellStyle name="쉼표 69 2 4" xfId="6001"/>
    <cellStyle name="쉼표 69 2 5" xfId="6002"/>
    <cellStyle name="쉼표 69 2 6" xfId="6003"/>
    <cellStyle name="쉼표 69 2 7" xfId="6004"/>
    <cellStyle name="쉼표 69 2 8" xfId="6005"/>
    <cellStyle name="쉼표 69 2 9" xfId="6006"/>
    <cellStyle name="쉼표 69 3" xfId="1384"/>
    <cellStyle name="쉼표 69 3 2" xfId="6007"/>
    <cellStyle name="쉼표 69 4" xfId="6008"/>
    <cellStyle name="쉼표 69 5" xfId="6009"/>
    <cellStyle name="쉼표 69 6" xfId="6010"/>
    <cellStyle name="쉼표 69 7" xfId="6011"/>
    <cellStyle name="쉼표 69 8" xfId="6012"/>
    <cellStyle name="쉼표 69 9" xfId="6013"/>
    <cellStyle name="쉼표 7" xfId="1385"/>
    <cellStyle name="쉼표 7 2" xfId="6014"/>
    <cellStyle name="쉼표 70" xfId="1386"/>
    <cellStyle name="쉼표 70 10" xfId="6016"/>
    <cellStyle name="쉼표 70 11" xfId="6017"/>
    <cellStyle name="쉼표 70 12" xfId="6018"/>
    <cellStyle name="쉼표 70 13" xfId="6019"/>
    <cellStyle name="쉼표 70 14" xfId="6020"/>
    <cellStyle name="쉼표 70 15" xfId="6021"/>
    <cellStyle name="쉼표 70 16" xfId="6015"/>
    <cellStyle name="쉼표 70 2" xfId="1387"/>
    <cellStyle name="쉼표 70 2 10" xfId="6023"/>
    <cellStyle name="쉼표 70 2 11" xfId="6024"/>
    <cellStyle name="쉼표 70 2 12" xfId="6025"/>
    <cellStyle name="쉼표 70 2 13" xfId="6026"/>
    <cellStyle name="쉼표 70 2 14" xfId="6027"/>
    <cellStyle name="쉼표 70 2 15" xfId="6022"/>
    <cellStyle name="쉼표 70 2 2" xfId="1388"/>
    <cellStyle name="쉼표 70 2 2 2" xfId="6028"/>
    <cellStyle name="쉼표 70 2 3" xfId="6029"/>
    <cellStyle name="쉼표 70 2 4" xfId="6030"/>
    <cellStyle name="쉼표 70 2 5" xfId="6031"/>
    <cellStyle name="쉼표 70 2 6" xfId="6032"/>
    <cellStyle name="쉼표 70 2 7" xfId="6033"/>
    <cellStyle name="쉼표 70 2 8" xfId="6034"/>
    <cellStyle name="쉼표 70 2 9" xfId="6035"/>
    <cellStyle name="쉼표 70 3" xfId="1389"/>
    <cellStyle name="쉼표 70 3 2" xfId="6036"/>
    <cellStyle name="쉼표 70 4" xfId="6037"/>
    <cellStyle name="쉼표 70 5" xfId="6038"/>
    <cellStyle name="쉼표 70 6" xfId="6039"/>
    <cellStyle name="쉼표 70 7" xfId="6040"/>
    <cellStyle name="쉼표 70 8" xfId="6041"/>
    <cellStyle name="쉼표 70 9" xfId="6042"/>
    <cellStyle name="쉼표 71" xfId="1390"/>
    <cellStyle name="쉼표 71 10" xfId="6044"/>
    <cellStyle name="쉼표 71 11" xfId="6045"/>
    <cellStyle name="쉼표 71 12" xfId="6043"/>
    <cellStyle name="쉼표 71 2" xfId="1391"/>
    <cellStyle name="쉼표 71 2 2" xfId="6046"/>
    <cellStyle name="쉼표 71 3" xfId="6047"/>
    <cellStyle name="쉼표 71 4" xfId="6048"/>
    <cellStyle name="쉼표 71 5" xfId="6049"/>
    <cellStyle name="쉼표 71 6" xfId="6050"/>
    <cellStyle name="쉼표 71 7" xfId="6051"/>
    <cellStyle name="쉼표 71 8" xfId="6052"/>
    <cellStyle name="쉼표 71 9" xfId="6053"/>
    <cellStyle name="쉼표 72" xfId="1392"/>
    <cellStyle name="쉼표 72 10" xfId="6055"/>
    <cellStyle name="쉼표 72 11" xfId="6056"/>
    <cellStyle name="쉼표 72 12" xfId="6054"/>
    <cellStyle name="쉼표 72 2" xfId="1393"/>
    <cellStyle name="쉼표 72 2 2" xfId="6057"/>
    <cellStyle name="쉼표 72 3" xfId="6058"/>
    <cellStyle name="쉼표 72 4" xfId="6059"/>
    <cellStyle name="쉼표 72 5" xfId="6060"/>
    <cellStyle name="쉼표 72 6" xfId="6061"/>
    <cellStyle name="쉼표 72 7" xfId="6062"/>
    <cellStyle name="쉼표 72 8" xfId="6063"/>
    <cellStyle name="쉼표 72 9" xfId="6064"/>
    <cellStyle name="쉼표 73" xfId="1394"/>
    <cellStyle name="쉼표 73 10" xfId="6066"/>
    <cellStyle name="쉼표 73 11" xfId="6067"/>
    <cellStyle name="쉼표 73 12" xfId="6065"/>
    <cellStyle name="쉼표 73 2" xfId="1395"/>
    <cellStyle name="쉼표 73 2 2" xfId="6068"/>
    <cellStyle name="쉼표 73 3" xfId="6069"/>
    <cellStyle name="쉼표 73 4" xfId="6070"/>
    <cellStyle name="쉼표 73 5" xfId="6071"/>
    <cellStyle name="쉼표 73 6" xfId="6072"/>
    <cellStyle name="쉼표 73 7" xfId="6073"/>
    <cellStyle name="쉼표 73 8" xfId="6074"/>
    <cellStyle name="쉼표 73 9" xfId="6075"/>
    <cellStyle name="쉼표 74" xfId="1396"/>
    <cellStyle name="쉼표 74 10" xfId="6077"/>
    <cellStyle name="쉼표 74 11" xfId="6078"/>
    <cellStyle name="쉼표 74 12" xfId="6076"/>
    <cellStyle name="쉼표 74 2" xfId="1397"/>
    <cellStyle name="쉼표 74 2 2" xfId="6079"/>
    <cellStyle name="쉼표 74 3" xfId="6080"/>
    <cellStyle name="쉼표 74 4" xfId="6081"/>
    <cellStyle name="쉼표 74 5" xfId="6082"/>
    <cellStyle name="쉼표 74 6" xfId="6083"/>
    <cellStyle name="쉼표 74 7" xfId="6084"/>
    <cellStyle name="쉼표 74 8" xfId="6085"/>
    <cellStyle name="쉼표 74 9" xfId="6086"/>
    <cellStyle name="쉼표 75" xfId="1398"/>
    <cellStyle name="쉼표 75 10" xfId="6088"/>
    <cellStyle name="쉼표 75 11" xfId="6089"/>
    <cellStyle name="쉼표 75 12" xfId="6087"/>
    <cellStyle name="쉼표 75 2" xfId="1399"/>
    <cellStyle name="쉼표 75 2 2" xfId="6090"/>
    <cellStyle name="쉼표 75 3" xfId="6091"/>
    <cellStyle name="쉼표 75 4" xfId="6092"/>
    <cellStyle name="쉼표 75 5" xfId="6093"/>
    <cellStyle name="쉼표 75 6" xfId="6094"/>
    <cellStyle name="쉼표 75 7" xfId="6095"/>
    <cellStyle name="쉼표 75 8" xfId="6096"/>
    <cellStyle name="쉼표 75 9" xfId="6097"/>
    <cellStyle name="쉼표 76" xfId="1400"/>
    <cellStyle name="쉼표 76 10" xfId="6099"/>
    <cellStyle name="쉼표 76 11" xfId="6100"/>
    <cellStyle name="쉼표 76 12" xfId="6098"/>
    <cellStyle name="쉼표 76 2" xfId="1401"/>
    <cellStyle name="쉼표 76 2 2" xfId="6101"/>
    <cellStyle name="쉼표 76 3" xfId="6102"/>
    <cellStyle name="쉼표 76 4" xfId="6103"/>
    <cellStyle name="쉼표 76 5" xfId="6104"/>
    <cellStyle name="쉼표 76 6" xfId="6105"/>
    <cellStyle name="쉼표 76 7" xfId="6106"/>
    <cellStyle name="쉼표 76 8" xfId="6107"/>
    <cellStyle name="쉼표 76 9" xfId="6108"/>
    <cellStyle name="쉼표 77" xfId="1402"/>
    <cellStyle name="쉼표 77 10" xfId="6110"/>
    <cellStyle name="쉼표 77 11" xfId="6111"/>
    <cellStyle name="쉼표 77 12" xfId="6109"/>
    <cellStyle name="쉼표 77 2" xfId="1403"/>
    <cellStyle name="쉼표 77 2 2" xfId="6112"/>
    <cellStyle name="쉼표 77 3" xfId="6113"/>
    <cellStyle name="쉼표 77 4" xfId="6114"/>
    <cellStyle name="쉼표 77 5" xfId="6115"/>
    <cellStyle name="쉼표 77 6" xfId="6116"/>
    <cellStyle name="쉼표 77 7" xfId="6117"/>
    <cellStyle name="쉼표 77 8" xfId="6118"/>
    <cellStyle name="쉼표 77 9" xfId="6119"/>
    <cellStyle name="쉼표 78" xfId="1404"/>
    <cellStyle name="쉼표 78 10" xfId="6121"/>
    <cellStyle name="쉼표 78 11" xfId="6122"/>
    <cellStyle name="쉼표 78 12" xfId="6120"/>
    <cellStyle name="쉼표 78 2" xfId="1405"/>
    <cellStyle name="쉼표 78 2 2" xfId="6123"/>
    <cellStyle name="쉼표 78 3" xfId="6124"/>
    <cellStyle name="쉼표 78 4" xfId="6125"/>
    <cellStyle name="쉼표 78 5" xfId="6126"/>
    <cellStyle name="쉼표 78 6" xfId="6127"/>
    <cellStyle name="쉼표 78 7" xfId="6128"/>
    <cellStyle name="쉼표 78 8" xfId="6129"/>
    <cellStyle name="쉼표 78 9" xfId="6130"/>
    <cellStyle name="쉼표 79" xfId="1406"/>
    <cellStyle name="쉼표 79 10" xfId="6132"/>
    <cellStyle name="쉼표 79 11" xfId="6133"/>
    <cellStyle name="쉼표 79 12" xfId="6131"/>
    <cellStyle name="쉼표 79 2" xfId="1407"/>
    <cellStyle name="쉼표 79 2 2" xfId="6134"/>
    <cellStyle name="쉼표 79 3" xfId="6135"/>
    <cellStyle name="쉼표 79 4" xfId="6136"/>
    <cellStyle name="쉼표 79 5" xfId="6137"/>
    <cellStyle name="쉼표 79 6" xfId="6138"/>
    <cellStyle name="쉼표 79 7" xfId="6139"/>
    <cellStyle name="쉼표 79 8" xfId="6140"/>
    <cellStyle name="쉼표 79 9" xfId="6141"/>
    <cellStyle name="쉼표 8" xfId="1408"/>
    <cellStyle name="쉼표 8 2" xfId="6142"/>
    <cellStyle name="쉼표 80" xfId="1409"/>
    <cellStyle name="쉼표 80 10" xfId="6144"/>
    <cellStyle name="쉼표 80 11" xfId="6145"/>
    <cellStyle name="쉼표 80 12" xfId="6143"/>
    <cellStyle name="쉼표 80 2" xfId="1410"/>
    <cellStyle name="쉼표 80 2 2" xfId="6146"/>
    <cellStyle name="쉼표 80 3" xfId="6147"/>
    <cellStyle name="쉼표 80 4" xfId="6148"/>
    <cellStyle name="쉼표 80 5" xfId="6149"/>
    <cellStyle name="쉼표 80 6" xfId="6150"/>
    <cellStyle name="쉼표 80 7" xfId="6151"/>
    <cellStyle name="쉼표 80 8" xfId="6152"/>
    <cellStyle name="쉼표 80 9" xfId="6153"/>
    <cellStyle name="쉼표 81" xfId="1411"/>
    <cellStyle name="쉼표 81 10" xfId="6155"/>
    <cellStyle name="쉼표 81 11" xfId="6156"/>
    <cellStyle name="쉼표 81 12" xfId="6154"/>
    <cellStyle name="쉼표 81 2" xfId="1412"/>
    <cellStyle name="쉼표 81 2 2" xfId="6157"/>
    <cellStyle name="쉼표 81 3" xfId="6158"/>
    <cellStyle name="쉼표 81 4" xfId="6159"/>
    <cellStyle name="쉼표 81 5" xfId="6160"/>
    <cellStyle name="쉼표 81 6" xfId="6161"/>
    <cellStyle name="쉼표 81 7" xfId="6162"/>
    <cellStyle name="쉼표 81 8" xfId="6163"/>
    <cellStyle name="쉼표 81 9" xfId="6164"/>
    <cellStyle name="쉼표 82" xfId="1413"/>
    <cellStyle name="쉼표 82 10" xfId="6166"/>
    <cellStyle name="쉼표 82 11" xfId="6167"/>
    <cellStyle name="쉼표 82 12" xfId="6165"/>
    <cellStyle name="쉼표 82 2" xfId="1414"/>
    <cellStyle name="쉼표 82 2 2" xfId="6168"/>
    <cellStyle name="쉼표 82 3" xfId="6169"/>
    <cellStyle name="쉼표 82 4" xfId="6170"/>
    <cellStyle name="쉼표 82 5" xfId="6171"/>
    <cellStyle name="쉼표 82 6" xfId="6172"/>
    <cellStyle name="쉼표 82 7" xfId="6173"/>
    <cellStyle name="쉼표 82 8" xfId="6174"/>
    <cellStyle name="쉼표 82 9" xfId="6175"/>
    <cellStyle name="쉼표 83" xfId="1415"/>
    <cellStyle name="쉼표 83 10" xfId="6177"/>
    <cellStyle name="쉼표 83 11" xfId="6178"/>
    <cellStyle name="쉼표 83 12" xfId="6176"/>
    <cellStyle name="쉼표 83 2" xfId="1416"/>
    <cellStyle name="쉼표 83 2 2" xfId="6179"/>
    <cellStyle name="쉼표 83 3" xfId="6180"/>
    <cellStyle name="쉼표 83 4" xfId="6181"/>
    <cellStyle name="쉼표 83 5" xfId="6182"/>
    <cellStyle name="쉼표 83 6" xfId="6183"/>
    <cellStyle name="쉼표 83 7" xfId="6184"/>
    <cellStyle name="쉼표 83 8" xfId="6185"/>
    <cellStyle name="쉼표 83 9" xfId="6186"/>
    <cellStyle name="쉼표 84" xfId="1417"/>
    <cellStyle name="쉼표 84 10" xfId="6188"/>
    <cellStyle name="쉼표 84 11" xfId="6189"/>
    <cellStyle name="쉼표 84 12" xfId="6187"/>
    <cellStyle name="쉼표 84 2" xfId="1418"/>
    <cellStyle name="쉼표 84 2 2" xfId="6190"/>
    <cellStyle name="쉼표 84 3" xfId="6191"/>
    <cellStyle name="쉼표 84 4" xfId="6192"/>
    <cellStyle name="쉼표 84 5" xfId="6193"/>
    <cellStyle name="쉼표 84 6" xfId="6194"/>
    <cellStyle name="쉼표 84 7" xfId="6195"/>
    <cellStyle name="쉼표 84 8" xfId="6196"/>
    <cellStyle name="쉼표 84 9" xfId="6197"/>
    <cellStyle name="쉼표 85" xfId="1419"/>
    <cellStyle name="쉼표 85 10" xfId="6199"/>
    <cellStyle name="쉼표 85 11" xfId="6200"/>
    <cellStyle name="쉼표 85 12" xfId="6198"/>
    <cellStyle name="쉼표 85 2" xfId="1420"/>
    <cellStyle name="쉼표 85 2 2" xfId="6201"/>
    <cellStyle name="쉼표 85 3" xfId="6202"/>
    <cellStyle name="쉼표 85 4" xfId="6203"/>
    <cellStyle name="쉼표 85 5" xfId="6204"/>
    <cellStyle name="쉼표 85 6" xfId="6205"/>
    <cellStyle name="쉼표 85 7" xfId="6206"/>
    <cellStyle name="쉼표 85 8" xfId="6207"/>
    <cellStyle name="쉼표 85 9" xfId="6208"/>
    <cellStyle name="쉼표 86" xfId="1421"/>
    <cellStyle name="쉼표 86 10" xfId="6210"/>
    <cellStyle name="쉼표 86 11" xfId="6211"/>
    <cellStyle name="쉼표 86 12" xfId="6209"/>
    <cellStyle name="쉼표 86 2" xfId="1422"/>
    <cellStyle name="쉼표 86 2 2" xfId="6212"/>
    <cellStyle name="쉼표 86 3" xfId="6213"/>
    <cellStyle name="쉼표 86 4" xfId="6214"/>
    <cellStyle name="쉼표 86 5" xfId="6215"/>
    <cellStyle name="쉼표 86 6" xfId="6216"/>
    <cellStyle name="쉼표 86 7" xfId="6217"/>
    <cellStyle name="쉼표 86 8" xfId="6218"/>
    <cellStyle name="쉼표 86 9" xfId="6219"/>
    <cellStyle name="쉼표 87" xfId="1423"/>
    <cellStyle name="쉼표 87 10" xfId="6221"/>
    <cellStyle name="쉼표 87 11" xfId="6222"/>
    <cellStyle name="쉼표 87 12" xfId="6220"/>
    <cellStyle name="쉼표 87 2" xfId="1424"/>
    <cellStyle name="쉼표 87 2 2" xfId="6223"/>
    <cellStyle name="쉼표 87 3" xfId="6224"/>
    <cellStyle name="쉼표 87 4" xfId="6225"/>
    <cellStyle name="쉼표 87 5" xfId="6226"/>
    <cellStyle name="쉼표 87 6" xfId="6227"/>
    <cellStyle name="쉼표 87 7" xfId="6228"/>
    <cellStyle name="쉼표 87 8" xfId="6229"/>
    <cellStyle name="쉼표 87 9" xfId="6230"/>
    <cellStyle name="쉼표 88" xfId="1425"/>
    <cellStyle name="쉼표 88 10" xfId="6232"/>
    <cellStyle name="쉼표 88 11" xfId="6233"/>
    <cellStyle name="쉼표 88 12" xfId="6231"/>
    <cellStyle name="쉼표 88 2" xfId="1426"/>
    <cellStyle name="쉼표 88 2 2" xfId="6234"/>
    <cellStyle name="쉼표 88 3" xfId="6235"/>
    <cellStyle name="쉼표 88 4" xfId="6236"/>
    <cellStyle name="쉼표 88 5" xfId="6237"/>
    <cellStyle name="쉼표 88 6" xfId="6238"/>
    <cellStyle name="쉼표 88 7" xfId="6239"/>
    <cellStyle name="쉼표 88 8" xfId="6240"/>
    <cellStyle name="쉼표 88 9" xfId="6241"/>
    <cellStyle name="쉼표 89" xfId="1427"/>
    <cellStyle name="쉼표 89 10" xfId="6243"/>
    <cellStyle name="쉼표 89 11" xfId="6244"/>
    <cellStyle name="쉼표 89 12" xfId="6242"/>
    <cellStyle name="쉼표 89 2" xfId="1428"/>
    <cellStyle name="쉼표 89 2 2" xfId="6245"/>
    <cellStyle name="쉼표 89 3" xfId="6246"/>
    <cellStyle name="쉼표 89 4" xfId="6247"/>
    <cellStyle name="쉼표 89 5" xfId="6248"/>
    <cellStyle name="쉼표 89 6" xfId="6249"/>
    <cellStyle name="쉼표 89 7" xfId="6250"/>
    <cellStyle name="쉼표 89 8" xfId="6251"/>
    <cellStyle name="쉼표 89 9" xfId="6252"/>
    <cellStyle name="쉼표 9" xfId="1429"/>
    <cellStyle name="쉼표 9 2" xfId="6253"/>
    <cellStyle name="스타일 1" xfId="1430"/>
    <cellStyle name="스타일 1 2" xfId="6254"/>
    <cellStyle name="안건회계법인" xfId="1431"/>
    <cellStyle name="안건회계법인 2" xfId="6255"/>
    <cellStyle name="연결된 셀 10" xfId="1432"/>
    <cellStyle name="연결된 셀 11" xfId="1433"/>
    <cellStyle name="연결된 셀 12" xfId="1434"/>
    <cellStyle name="연결된 셀 13" xfId="1435"/>
    <cellStyle name="연결된 셀 14" xfId="1436"/>
    <cellStyle name="연결된 셀 15" xfId="1437"/>
    <cellStyle name="연결된 셀 16" xfId="1438"/>
    <cellStyle name="연결된 셀 17" xfId="1439"/>
    <cellStyle name="연결된 셀 18" xfId="1440"/>
    <cellStyle name="연결된 셀 19" xfId="1441"/>
    <cellStyle name="연결된 셀 2" xfId="1442"/>
    <cellStyle name="연결된 셀 2 2" xfId="1443"/>
    <cellStyle name="연결된 셀 2 3" xfId="6256"/>
    <cellStyle name="연결된 셀 20" xfId="1444"/>
    <cellStyle name="연결된 셀 21" xfId="1445"/>
    <cellStyle name="연결된 셀 22" xfId="1446"/>
    <cellStyle name="연결된 셀 23" xfId="1447"/>
    <cellStyle name="연결된 셀 23 2" xfId="6257"/>
    <cellStyle name="연결된 셀 24" xfId="1448"/>
    <cellStyle name="연결된 셀 24 2" xfId="6258"/>
    <cellStyle name="연결된 셀 25" xfId="1449"/>
    <cellStyle name="연결된 셀 25 2" xfId="6259"/>
    <cellStyle name="연결된 셀 26" xfId="1450"/>
    <cellStyle name="연결된 셀 26 2" xfId="6260"/>
    <cellStyle name="연결된 셀 3" xfId="1451"/>
    <cellStyle name="연결된 셀 4" xfId="1452"/>
    <cellStyle name="연결된 셀 4 2" xfId="1453"/>
    <cellStyle name="연결된 셀 4 3" xfId="1454"/>
    <cellStyle name="연결된 셀 4 4" xfId="1455"/>
    <cellStyle name="연결된 셀 4 5" xfId="1456"/>
    <cellStyle name="연결된 셀 5" xfId="1457"/>
    <cellStyle name="연결된 셀 6" xfId="1458"/>
    <cellStyle name="연결된 셀 7" xfId="1459"/>
    <cellStyle name="연결된 셀 8" xfId="1460"/>
    <cellStyle name="연결된 셀 9" xfId="1461"/>
    <cellStyle name="옴니" xfId="1462"/>
    <cellStyle name="옴니 2" xfId="6262"/>
    <cellStyle name="요약 10" xfId="1463"/>
    <cellStyle name="요약 10 2" xfId="6263"/>
    <cellStyle name="요약 11" xfId="1464"/>
    <cellStyle name="요약 11 2" xfId="6264"/>
    <cellStyle name="요약 12" xfId="1465"/>
    <cellStyle name="요약 12 2" xfId="6265"/>
    <cellStyle name="요약 13" xfId="1466"/>
    <cellStyle name="요약 13 2" xfId="6266"/>
    <cellStyle name="요약 14" xfId="1467"/>
    <cellStyle name="요약 14 2" xfId="6267"/>
    <cellStyle name="요약 15" xfId="1468"/>
    <cellStyle name="요약 15 2" xfId="6268"/>
    <cellStyle name="요약 16" xfId="1469"/>
    <cellStyle name="요약 16 2" xfId="6269"/>
    <cellStyle name="요약 17" xfId="1470"/>
    <cellStyle name="요약 17 2" xfId="6270"/>
    <cellStyle name="요약 18" xfId="1471"/>
    <cellStyle name="요약 18 2" xfId="6271"/>
    <cellStyle name="요약 19" xfId="1472"/>
    <cellStyle name="요약 19 2" xfId="6272"/>
    <cellStyle name="요약 2" xfId="1473"/>
    <cellStyle name="요약 2 10" xfId="6274"/>
    <cellStyle name="요약 2 11" xfId="6275"/>
    <cellStyle name="요약 2 12" xfId="6276"/>
    <cellStyle name="요약 2 13" xfId="6273"/>
    <cellStyle name="요약 2 2" xfId="1474"/>
    <cellStyle name="요약 2 2 2" xfId="6277"/>
    <cellStyle name="요약 2 3" xfId="1475"/>
    <cellStyle name="요약 2 3 2" xfId="6278"/>
    <cellStyle name="요약 2 4" xfId="6279"/>
    <cellStyle name="요약 2 5" xfId="6280"/>
    <cellStyle name="요약 2 6" xfId="6281"/>
    <cellStyle name="요약 2 7" xfId="6282"/>
    <cellStyle name="요약 2 8" xfId="6283"/>
    <cellStyle name="요약 2 9" xfId="6284"/>
    <cellStyle name="요약 20" xfId="1476"/>
    <cellStyle name="요약 20 2" xfId="6285"/>
    <cellStyle name="요약 21" xfId="1477"/>
    <cellStyle name="요약 21 2" xfId="6286"/>
    <cellStyle name="요약 22" xfId="1478"/>
    <cellStyle name="요약 22 2" xfId="6287"/>
    <cellStyle name="요약 23" xfId="1479"/>
    <cellStyle name="요약 23 10" xfId="6289"/>
    <cellStyle name="요약 23 11" xfId="6290"/>
    <cellStyle name="요약 23 12" xfId="6288"/>
    <cellStyle name="요약 23 2" xfId="1480"/>
    <cellStyle name="요약 23 2 2" xfId="6291"/>
    <cellStyle name="요약 23 3" xfId="6292"/>
    <cellStyle name="요약 23 4" xfId="6293"/>
    <cellStyle name="요약 23 5" xfId="6294"/>
    <cellStyle name="요약 23 6" xfId="6295"/>
    <cellStyle name="요약 23 7" xfId="6296"/>
    <cellStyle name="요약 23 8" xfId="6297"/>
    <cellStyle name="요약 23 9" xfId="6298"/>
    <cellStyle name="요약 24" xfId="1481"/>
    <cellStyle name="요약 24 10" xfId="6300"/>
    <cellStyle name="요약 24 11" xfId="6301"/>
    <cellStyle name="요약 24 12" xfId="6299"/>
    <cellStyle name="요약 24 2" xfId="1482"/>
    <cellStyle name="요약 24 2 2" xfId="6302"/>
    <cellStyle name="요약 24 3" xfId="6303"/>
    <cellStyle name="요약 24 4" xfId="6304"/>
    <cellStyle name="요약 24 5" xfId="6305"/>
    <cellStyle name="요약 24 6" xfId="6306"/>
    <cellStyle name="요약 24 7" xfId="6307"/>
    <cellStyle name="요약 24 8" xfId="6308"/>
    <cellStyle name="요약 24 9" xfId="6309"/>
    <cellStyle name="요약 25" xfId="1483"/>
    <cellStyle name="요약 25 10" xfId="6311"/>
    <cellStyle name="요약 25 11" xfId="6312"/>
    <cellStyle name="요약 25 12" xfId="6310"/>
    <cellStyle name="요약 25 2" xfId="1484"/>
    <cellStyle name="요약 25 2 2" xfId="6313"/>
    <cellStyle name="요약 25 3" xfId="6314"/>
    <cellStyle name="요약 25 4" xfId="6315"/>
    <cellStyle name="요약 25 5" xfId="6316"/>
    <cellStyle name="요약 25 6" xfId="6317"/>
    <cellStyle name="요약 25 7" xfId="6318"/>
    <cellStyle name="요약 25 8" xfId="6319"/>
    <cellStyle name="요약 25 9" xfId="6320"/>
    <cellStyle name="요약 26" xfId="1485"/>
    <cellStyle name="요약 26 10" xfId="6322"/>
    <cellStyle name="요약 26 11" xfId="6323"/>
    <cellStyle name="요약 26 12" xfId="6321"/>
    <cellStyle name="요약 26 2" xfId="1486"/>
    <cellStyle name="요약 26 2 2" xfId="6324"/>
    <cellStyle name="요약 26 3" xfId="6325"/>
    <cellStyle name="요약 26 4" xfId="6326"/>
    <cellStyle name="요약 26 5" xfId="6327"/>
    <cellStyle name="요약 26 6" xfId="6328"/>
    <cellStyle name="요약 26 7" xfId="6329"/>
    <cellStyle name="요약 26 8" xfId="6330"/>
    <cellStyle name="요약 26 9" xfId="6331"/>
    <cellStyle name="요약 3" xfId="1487"/>
    <cellStyle name="요약 3 2" xfId="6332"/>
    <cellStyle name="요약 4" xfId="1488"/>
    <cellStyle name="요약 4 2" xfId="1489"/>
    <cellStyle name="요약 4 2 2" xfId="6334"/>
    <cellStyle name="요약 4 3" xfId="1490"/>
    <cellStyle name="요약 4 3 2" xfId="6335"/>
    <cellStyle name="요약 4 4" xfId="1491"/>
    <cellStyle name="요약 4 4 2" xfId="6336"/>
    <cellStyle name="요약 4 5" xfId="1492"/>
    <cellStyle name="요약 4 5 2" xfId="6337"/>
    <cellStyle name="요약 4 6" xfId="6333"/>
    <cellStyle name="요약 5" xfId="1493"/>
    <cellStyle name="요약 5 2" xfId="6338"/>
    <cellStyle name="요약 6" xfId="1494"/>
    <cellStyle name="요약 6 2" xfId="6339"/>
    <cellStyle name="요약 7" xfId="1495"/>
    <cellStyle name="요약 7 2" xfId="6340"/>
    <cellStyle name="요약 8" xfId="1496"/>
    <cellStyle name="요약 8 2" xfId="6341"/>
    <cellStyle name="요약 9" xfId="1497"/>
    <cellStyle name="요약 9 2" xfId="6342"/>
    <cellStyle name="입력 10" xfId="1498"/>
    <cellStyle name="입력 10 2" xfId="6343"/>
    <cellStyle name="입력 11" xfId="1499"/>
    <cellStyle name="입력 11 2" xfId="6344"/>
    <cellStyle name="입력 12" xfId="1500"/>
    <cellStyle name="입력 12 2" xfId="6345"/>
    <cellStyle name="입력 13" xfId="1501"/>
    <cellStyle name="입력 13 2" xfId="6346"/>
    <cellStyle name="입력 14" xfId="1502"/>
    <cellStyle name="입력 14 2" xfId="6347"/>
    <cellStyle name="입력 15" xfId="1503"/>
    <cellStyle name="입력 15 2" xfId="6348"/>
    <cellStyle name="입력 16" xfId="1504"/>
    <cellStyle name="입력 16 2" xfId="6349"/>
    <cellStyle name="입력 17" xfId="1505"/>
    <cellStyle name="입력 17 2" xfId="6350"/>
    <cellStyle name="입력 18" xfId="1506"/>
    <cellStyle name="입력 18 2" xfId="6351"/>
    <cellStyle name="입력 19" xfId="1507"/>
    <cellStyle name="입력 19 2" xfId="6352"/>
    <cellStyle name="입력 2" xfId="1508"/>
    <cellStyle name="입력 2 2" xfId="1509"/>
    <cellStyle name="입력 2 2 2" xfId="6354"/>
    <cellStyle name="입력 2 3" xfId="6353"/>
    <cellStyle name="입력 20" xfId="1510"/>
    <cellStyle name="입력 20 2" xfId="6355"/>
    <cellStyle name="입력 21" xfId="1511"/>
    <cellStyle name="입력 21 2" xfId="6356"/>
    <cellStyle name="입력 22" xfId="1512"/>
    <cellStyle name="입력 22 2" xfId="6357"/>
    <cellStyle name="입력 23" xfId="1513"/>
    <cellStyle name="입력 23 2" xfId="6358"/>
    <cellStyle name="입력 24" xfId="1514"/>
    <cellStyle name="입력 24 2" xfId="6359"/>
    <cellStyle name="입력 25" xfId="1515"/>
    <cellStyle name="입력 25 2" xfId="6360"/>
    <cellStyle name="입력 26" xfId="1516"/>
    <cellStyle name="입력 26 2" xfId="6361"/>
    <cellStyle name="입력 3" xfId="1517"/>
    <cellStyle name="입력 3 2" xfId="6362"/>
    <cellStyle name="입력 4" xfId="1518"/>
    <cellStyle name="입력 4 2" xfId="1519"/>
    <cellStyle name="입력 4 2 2" xfId="6364"/>
    <cellStyle name="입력 4 3" xfId="1520"/>
    <cellStyle name="입력 4 3 2" xfId="6365"/>
    <cellStyle name="입력 4 4" xfId="1521"/>
    <cellStyle name="입력 4 4 2" xfId="6366"/>
    <cellStyle name="입력 4 5" xfId="1522"/>
    <cellStyle name="입력 4 5 2" xfId="6367"/>
    <cellStyle name="입력 4 6" xfId="6363"/>
    <cellStyle name="입력 5" xfId="1523"/>
    <cellStyle name="입력 5 2" xfId="6368"/>
    <cellStyle name="입력 6" xfId="1524"/>
    <cellStyle name="입력 6 2" xfId="6369"/>
    <cellStyle name="입력 7" xfId="1525"/>
    <cellStyle name="입력 7 2" xfId="6370"/>
    <cellStyle name="입력 8" xfId="1526"/>
    <cellStyle name="입력 8 2" xfId="6371"/>
    <cellStyle name="입력 9" xfId="1527"/>
    <cellStyle name="입력 9 2" xfId="6372"/>
    <cellStyle name="자리수" xfId="1528"/>
    <cellStyle name="자리수 2" xfId="6373"/>
    <cellStyle name="자리수0" xfId="1529"/>
    <cellStyle name="자리수0 2" xfId="6374"/>
    <cellStyle name="제목 1 10" xfId="1530"/>
    <cellStyle name="제목 1 10 2" xfId="6375"/>
    <cellStyle name="제목 1 11" xfId="1531"/>
    <cellStyle name="제목 1 11 2" xfId="6376"/>
    <cellStyle name="제목 1 12" xfId="1532"/>
    <cellStyle name="제목 1 12 2" xfId="6377"/>
    <cellStyle name="제목 1 13" xfId="1533"/>
    <cellStyle name="제목 1 13 2" xfId="6378"/>
    <cellStyle name="제목 1 14" xfId="1534"/>
    <cellStyle name="제목 1 14 2" xfId="6379"/>
    <cellStyle name="제목 1 15" xfId="1535"/>
    <cellStyle name="제목 1 15 2" xfId="6380"/>
    <cellStyle name="제목 1 16" xfId="1536"/>
    <cellStyle name="제목 1 16 2" xfId="6381"/>
    <cellStyle name="제목 1 17" xfId="1537"/>
    <cellStyle name="제목 1 17 2" xfId="6382"/>
    <cellStyle name="제목 1 18" xfId="1538"/>
    <cellStyle name="제목 1 18 2" xfId="6383"/>
    <cellStyle name="제목 1 19" xfId="1539"/>
    <cellStyle name="제목 1 19 2" xfId="6384"/>
    <cellStyle name="제목 1 2" xfId="1540"/>
    <cellStyle name="제목 1 2 2" xfId="1541"/>
    <cellStyle name="제목 1 2 2 2" xfId="6386"/>
    <cellStyle name="제목 1 2 3" xfId="6385"/>
    <cellStyle name="제목 1 20" xfId="1542"/>
    <cellStyle name="제목 1 20 2" xfId="6387"/>
    <cellStyle name="제목 1 21" xfId="1543"/>
    <cellStyle name="제목 1 21 2" xfId="6388"/>
    <cellStyle name="제목 1 22" xfId="1544"/>
    <cellStyle name="제목 1 22 2" xfId="6389"/>
    <cellStyle name="제목 1 23" xfId="1545"/>
    <cellStyle name="제목 1 23 2" xfId="6390"/>
    <cellStyle name="제목 1 24" xfId="1546"/>
    <cellStyle name="제목 1 24 2" xfId="6391"/>
    <cellStyle name="제목 1 25" xfId="1547"/>
    <cellStyle name="제목 1 25 2" xfId="6392"/>
    <cellStyle name="제목 1 26" xfId="1548"/>
    <cellStyle name="제목 1 26 2" xfId="6393"/>
    <cellStyle name="제목 1 3" xfId="1549"/>
    <cellStyle name="제목 1 3 2" xfId="6394"/>
    <cellStyle name="제목 1 4" xfId="1550"/>
    <cellStyle name="제목 1 4 2" xfId="1551"/>
    <cellStyle name="제목 1 4 2 2" xfId="6396"/>
    <cellStyle name="제목 1 4 3" xfId="1552"/>
    <cellStyle name="제목 1 4 3 2" xfId="6397"/>
    <cellStyle name="제목 1 4 4" xfId="1553"/>
    <cellStyle name="제목 1 4 4 2" xfId="6398"/>
    <cellStyle name="제목 1 4 5" xfId="1554"/>
    <cellStyle name="제목 1 4 5 2" xfId="6399"/>
    <cellStyle name="제목 1 4 6" xfId="6395"/>
    <cellStyle name="제목 1 5" xfId="1555"/>
    <cellStyle name="제목 1 5 2" xfId="6400"/>
    <cellStyle name="제목 1 6" xfId="1556"/>
    <cellStyle name="제목 1 6 2" xfId="6401"/>
    <cellStyle name="제목 1 7" xfId="1557"/>
    <cellStyle name="제목 1 7 2" xfId="6402"/>
    <cellStyle name="제목 1 8" xfId="1558"/>
    <cellStyle name="제목 1 8 2" xfId="6403"/>
    <cellStyle name="제목 1 9" xfId="1559"/>
    <cellStyle name="제목 1 9 2" xfId="6404"/>
    <cellStyle name="제목 10" xfId="1560"/>
    <cellStyle name="제목 10 2" xfId="6405"/>
    <cellStyle name="제목 11" xfId="1561"/>
    <cellStyle name="제목 11 2" xfId="6406"/>
    <cellStyle name="제목 12" xfId="1562"/>
    <cellStyle name="제목 12 2" xfId="6407"/>
    <cellStyle name="제목 13" xfId="1563"/>
    <cellStyle name="제목 13 2" xfId="6408"/>
    <cellStyle name="제목 14" xfId="1564"/>
    <cellStyle name="제목 14 2" xfId="6409"/>
    <cellStyle name="제목 15" xfId="1565"/>
    <cellStyle name="제목 15 2" xfId="6410"/>
    <cellStyle name="제목 16" xfId="1566"/>
    <cellStyle name="제목 16 2" xfId="6411"/>
    <cellStyle name="제목 17" xfId="1567"/>
    <cellStyle name="제목 17 2" xfId="6412"/>
    <cellStyle name="제목 18" xfId="1568"/>
    <cellStyle name="제목 18 2" xfId="6413"/>
    <cellStyle name="제목 19" xfId="1569"/>
    <cellStyle name="제목 19 2" xfId="6414"/>
    <cellStyle name="제목 2 10" xfId="1570"/>
    <cellStyle name="제목 2 10 2" xfId="6415"/>
    <cellStyle name="제목 2 11" xfId="1571"/>
    <cellStyle name="제목 2 11 2" xfId="6416"/>
    <cellStyle name="제목 2 12" xfId="1572"/>
    <cellStyle name="제목 2 12 2" xfId="6417"/>
    <cellStyle name="제목 2 13" xfId="1573"/>
    <cellStyle name="제목 2 13 2" xfId="6418"/>
    <cellStyle name="제목 2 14" xfId="1574"/>
    <cellStyle name="제목 2 14 2" xfId="6419"/>
    <cellStyle name="제목 2 15" xfId="1575"/>
    <cellStyle name="제목 2 15 2" xfId="6420"/>
    <cellStyle name="제목 2 16" xfId="1576"/>
    <cellStyle name="제목 2 16 2" xfId="6421"/>
    <cellStyle name="제목 2 17" xfId="1577"/>
    <cellStyle name="제목 2 17 2" xfId="6422"/>
    <cellStyle name="제목 2 18" xfId="1578"/>
    <cellStyle name="제목 2 18 2" xfId="6423"/>
    <cellStyle name="제목 2 19" xfId="1579"/>
    <cellStyle name="제목 2 19 2" xfId="6424"/>
    <cellStyle name="제목 2 2" xfId="1580"/>
    <cellStyle name="제목 2 2 2" xfId="1581"/>
    <cellStyle name="제목 2 2 2 2" xfId="6426"/>
    <cellStyle name="제목 2 2 3" xfId="6425"/>
    <cellStyle name="제목 2 20" xfId="1582"/>
    <cellStyle name="제목 2 20 2" xfId="6427"/>
    <cellStyle name="제목 2 21" xfId="1583"/>
    <cellStyle name="제목 2 21 2" xfId="6428"/>
    <cellStyle name="제목 2 22" xfId="1584"/>
    <cellStyle name="제목 2 22 2" xfId="6429"/>
    <cellStyle name="제목 2 23" xfId="1585"/>
    <cellStyle name="제목 2 23 2" xfId="6430"/>
    <cellStyle name="제목 2 24" xfId="1586"/>
    <cellStyle name="제목 2 24 2" xfId="6431"/>
    <cellStyle name="제목 2 25" xfId="1587"/>
    <cellStyle name="제목 2 25 2" xfId="6432"/>
    <cellStyle name="제목 2 26" xfId="1588"/>
    <cellStyle name="제목 2 26 2" xfId="6433"/>
    <cellStyle name="제목 2 3" xfId="1589"/>
    <cellStyle name="제목 2 3 2" xfId="6434"/>
    <cellStyle name="제목 2 4" xfId="1590"/>
    <cellStyle name="제목 2 4 2" xfId="1591"/>
    <cellStyle name="제목 2 4 2 2" xfId="6436"/>
    <cellStyle name="제목 2 4 3" xfId="1592"/>
    <cellStyle name="제목 2 4 3 2" xfId="6437"/>
    <cellStyle name="제목 2 4 4" xfId="1593"/>
    <cellStyle name="제목 2 4 4 2" xfId="6438"/>
    <cellStyle name="제목 2 4 5" xfId="1594"/>
    <cellStyle name="제목 2 4 5 2" xfId="6439"/>
    <cellStyle name="제목 2 4 6" xfId="6435"/>
    <cellStyle name="제목 2 5" xfId="1595"/>
    <cellStyle name="제목 2 5 2" xfId="6440"/>
    <cellStyle name="제목 2 6" xfId="1596"/>
    <cellStyle name="제목 2 6 2" xfId="6441"/>
    <cellStyle name="제목 2 7" xfId="1597"/>
    <cellStyle name="제목 2 7 2" xfId="6442"/>
    <cellStyle name="제목 2 8" xfId="1598"/>
    <cellStyle name="제목 2 8 2" xfId="6443"/>
    <cellStyle name="제목 2 9" xfId="1599"/>
    <cellStyle name="제목 2 9 2" xfId="6444"/>
    <cellStyle name="제목 20" xfId="1600"/>
    <cellStyle name="제목 20 2" xfId="6445"/>
    <cellStyle name="제목 21" xfId="1601"/>
    <cellStyle name="제목 21 2" xfId="6446"/>
    <cellStyle name="제목 22" xfId="1602"/>
    <cellStyle name="제목 22 2" xfId="6447"/>
    <cellStyle name="제목 23" xfId="1603"/>
    <cellStyle name="제목 23 2" xfId="6448"/>
    <cellStyle name="제목 24" xfId="1604"/>
    <cellStyle name="제목 24 2" xfId="6449"/>
    <cellStyle name="제목 25" xfId="1605"/>
    <cellStyle name="제목 25 2" xfId="6450"/>
    <cellStyle name="제목 26" xfId="1606"/>
    <cellStyle name="제목 26 2" xfId="6451"/>
    <cellStyle name="제목 27" xfId="1607"/>
    <cellStyle name="제목 27 2" xfId="6452"/>
    <cellStyle name="제목 28" xfId="1608"/>
    <cellStyle name="제목 28 2" xfId="6453"/>
    <cellStyle name="제목 29" xfId="1609"/>
    <cellStyle name="제목 29 2" xfId="6454"/>
    <cellStyle name="제목 3 10" xfId="1610"/>
    <cellStyle name="제목 3 10 2" xfId="6455"/>
    <cellStyle name="제목 3 11" xfId="1611"/>
    <cellStyle name="제목 3 11 2" xfId="6456"/>
    <cellStyle name="제목 3 12" xfId="1612"/>
    <cellStyle name="제목 3 12 2" xfId="6457"/>
    <cellStyle name="제목 3 13" xfId="1613"/>
    <cellStyle name="제목 3 13 2" xfId="6458"/>
    <cellStyle name="제목 3 14" xfId="1614"/>
    <cellStyle name="제목 3 14 2" xfId="6459"/>
    <cellStyle name="제목 3 15" xfId="1615"/>
    <cellStyle name="제목 3 15 2" xfId="6460"/>
    <cellStyle name="제목 3 16" xfId="1616"/>
    <cellStyle name="제목 3 16 2" xfId="6461"/>
    <cellStyle name="제목 3 17" xfId="1617"/>
    <cellStyle name="제목 3 17 2" xfId="6462"/>
    <cellStyle name="제목 3 18" xfId="1618"/>
    <cellStyle name="제목 3 18 2" xfId="6463"/>
    <cellStyle name="제목 3 19" xfId="1619"/>
    <cellStyle name="제목 3 19 2" xfId="6464"/>
    <cellStyle name="제목 3 2" xfId="1620"/>
    <cellStyle name="제목 3 2 2" xfId="1621"/>
    <cellStyle name="제목 3 2 2 2" xfId="6466"/>
    <cellStyle name="제목 3 2 3" xfId="6465"/>
    <cellStyle name="제목 3 20" xfId="1622"/>
    <cellStyle name="제목 3 20 2" xfId="6467"/>
    <cellStyle name="제목 3 21" xfId="1623"/>
    <cellStyle name="제목 3 21 2" xfId="6468"/>
    <cellStyle name="제목 3 22" xfId="1624"/>
    <cellStyle name="제목 3 22 2" xfId="6469"/>
    <cellStyle name="제목 3 23" xfId="1625"/>
    <cellStyle name="제목 3 23 2" xfId="6470"/>
    <cellStyle name="제목 3 24" xfId="1626"/>
    <cellStyle name="제목 3 24 2" xfId="6471"/>
    <cellStyle name="제목 3 25" xfId="1627"/>
    <cellStyle name="제목 3 25 2" xfId="6472"/>
    <cellStyle name="제목 3 26" xfId="1628"/>
    <cellStyle name="제목 3 26 2" xfId="6473"/>
    <cellStyle name="제목 3 3" xfId="1629"/>
    <cellStyle name="제목 3 3 2" xfId="6474"/>
    <cellStyle name="제목 3 4" xfId="1630"/>
    <cellStyle name="제목 3 4 2" xfId="1631"/>
    <cellStyle name="제목 3 4 2 2" xfId="6476"/>
    <cellStyle name="제목 3 4 3" xfId="1632"/>
    <cellStyle name="제목 3 4 3 2" xfId="6477"/>
    <cellStyle name="제목 3 4 4" xfId="1633"/>
    <cellStyle name="제목 3 4 4 2" xfId="6478"/>
    <cellStyle name="제목 3 4 5" xfId="1634"/>
    <cellStyle name="제목 3 4 5 2" xfId="6479"/>
    <cellStyle name="제목 3 4 6" xfId="6475"/>
    <cellStyle name="제목 3 5" xfId="1635"/>
    <cellStyle name="제목 3 5 2" xfId="6480"/>
    <cellStyle name="제목 3 6" xfId="1636"/>
    <cellStyle name="제목 3 6 2" xfId="6481"/>
    <cellStyle name="제목 3 7" xfId="1637"/>
    <cellStyle name="제목 3 7 2" xfId="6482"/>
    <cellStyle name="제목 3 8" xfId="1638"/>
    <cellStyle name="제목 3 8 2" xfId="6483"/>
    <cellStyle name="제목 3 9" xfId="1639"/>
    <cellStyle name="제목 3 9 2" xfId="6484"/>
    <cellStyle name="제목 4 10" xfId="1640"/>
    <cellStyle name="제목 4 10 2" xfId="6485"/>
    <cellStyle name="제목 4 11" xfId="1641"/>
    <cellStyle name="제목 4 11 2" xfId="6486"/>
    <cellStyle name="제목 4 12" xfId="1642"/>
    <cellStyle name="제목 4 12 2" xfId="6487"/>
    <cellStyle name="제목 4 13" xfId="1643"/>
    <cellStyle name="제목 4 13 2" xfId="6488"/>
    <cellStyle name="제목 4 14" xfId="1644"/>
    <cellStyle name="제목 4 14 2" xfId="6489"/>
    <cellStyle name="제목 4 15" xfId="1645"/>
    <cellStyle name="제목 4 15 2" xfId="6490"/>
    <cellStyle name="제목 4 16" xfId="1646"/>
    <cellStyle name="제목 4 16 2" xfId="6491"/>
    <cellStyle name="제목 4 17" xfId="1647"/>
    <cellStyle name="제목 4 17 2" xfId="6492"/>
    <cellStyle name="제목 4 18" xfId="1648"/>
    <cellStyle name="제목 4 18 2" xfId="6493"/>
    <cellStyle name="제목 4 19" xfId="1649"/>
    <cellStyle name="제목 4 19 2" xfId="6494"/>
    <cellStyle name="제목 4 2" xfId="1650"/>
    <cellStyle name="제목 4 2 2" xfId="1651"/>
    <cellStyle name="제목 4 2 2 2" xfId="6496"/>
    <cellStyle name="제목 4 2 3" xfId="6495"/>
    <cellStyle name="제목 4 20" xfId="1652"/>
    <cellStyle name="제목 4 20 2" xfId="6497"/>
    <cellStyle name="제목 4 21" xfId="1653"/>
    <cellStyle name="제목 4 21 2" xfId="6498"/>
    <cellStyle name="제목 4 22" xfId="1654"/>
    <cellStyle name="제목 4 22 2" xfId="6499"/>
    <cellStyle name="제목 4 23" xfId="1655"/>
    <cellStyle name="제목 4 23 2" xfId="6500"/>
    <cellStyle name="제목 4 24" xfId="1656"/>
    <cellStyle name="제목 4 24 2" xfId="6501"/>
    <cellStyle name="제목 4 25" xfId="1657"/>
    <cellStyle name="제목 4 25 2" xfId="6502"/>
    <cellStyle name="제목 4 26" xfId="1658"/>
    <cellStyle name="제목 4 26 2" xfId="6503"/>
    <cellStyle name="제목 4 3" xfId="1659"/>
    <cellStyle name="제목 4 3 2" xfId="6504"/>
    <cellStyle name="제목 4 4" xfId="1660"/>
    <cellStyle name="제목 4 4 2" xfId="1661"/>
    <cellStyle name="제목 4 4 2 2" xfId="6506"/>
    <cellStyle name="제목 4 4 3" xfId="1662"/>
    <cellStyle name="제목 4 4 3 2" xfId="6507"/>
    <cellStyle name="제목 4 4 4" xfId="1663"/>
    <cellStyle name="제목 4 4 4 2" xfId="6508"/>
    <cellStyle name="제목 4 4 5" xfId="1664"/>
    <cellStyle name="제목 4 4 5 2" xfId="6509"/>
    <cellStyle name="제목 4 4 6" xfId="6505"/>
    <cellStyle name="제목 4 5" xfId="1665"/>
    <cellStyle name="제목 4 5 2" xfId="6510"/>
    <cellStyle name="제목 4 6" xfId="1666"/>
    <cellStyle name="제목 4 6 2" xfId="6511"/>
    <cellStyle name="제목 4 7" xfId="1667"/>
    <cellStyle name="제목 4 7 2" xfId="6512"/>
    <cellStyle name="제목 4 8" xfId="1668"/>
    <cellStyle name="제목 4 8 2" xfId="6513"/>
    <cellStyle name="제목 4 9" xfId="1669"/>
    <cellStyle name="제목 4 9 2" xfId="6514"/>
    <cellStyle name="제목 5" xfId="1670"/>
    <cellStyle name="제목 5 2" xfId="1671"/>
    <cellStyle name="제목 5 2 2" xfId="6516"/>
    <cellStyle name="제목 5 3" xfId="6515"/>
    <cellStyle name="제목 6" xfId="1672"/>
    <cellStyle name="제목 6 2" xfId="6517"/>
    <cellStyle name="제목 7" xfId="1673"/>
    <cellStyle name="제목 7 2" xfId="1674"/>
    <cellStyle name="제목 7 2 2" xfId="6519"/>
    <cellStyle name="제목 7 3" xfId="1675"/>
    <cellStyle name="제목 7 3 2" xfId="6520"/>
    <cellStyle name="제목 7 4" xfId="1676"/>
    <cellStyle name="제목 7 4 2" xfId="6521"/>
    <cellStyle name="제목 7 5" xfId="1677"/>
    <cellStyle name="제목 7 5 2" xfId="6522"/>
    <cellStyle name="제목 7 6" xfId="6518"/>
    <cellStyle name="제목 8" xfId="1678"/>
    <cellStyle name="제목 8 2" xfId="6523"/>
    <cellStyle name="제목 9" xfId="1679"/>
    <cellStyle name="제목 9 2" xfId="6524"/>
    <cellStyle name="제목1" xfId="1680"/>
    <cellStyle name="제목1 2" xfId="6525"/>
    <cellStyle name="제목2" xfId="1681"/>
    <cellStyle name="제목2 2" xfId="6526"/>
    <cellStyle name="좋음 10" xfId="1682"/>
    <cellStyle name="좋음 10 2" xfId="6527"/>
    <cellStyle name="좋음 11" xfId="1683"/>
    <cellStyle name="좋음 11 2" xfId="6528"/>
    <cellStyle name="좋음 12" xfId="1684"/>
    <cellStyle name="좋음 12 2" xfId="6529"/>
    <cellStyle name="좋음 13" xfId="1685"/>
    <cellStyle name="좋음 13 2" xfId="6530"/>
    <cellStyle name="좋음 14" xfId="1686"/>
    <cellStyle name="좋음 14 2" xfId="6531"/>
    <cellStyle name="좋음 15" xfId="1687"/>
    <cellStyle name="좋음 15 2" xfId="6532"/>
    <cellStyle name="좋음 16" xfId="1688"/>
    <cellStyle name="좋음 16 2" xfId="6533"/>
    <cellStyle name="좋음 17" xfId="1689"/>
    <cellStyle name="좋음 17 2" xfId="6534"/>
    <cellStyle name="좋음 18" xfId="1690"/>
    <cellStyle name="좋음 18 2" xfId="6535"/>
    <cellStyle name="좋음 19" xfId="1691"/>
    <cellStyle name="좋음 19 2" xfId="6536"/>
    <cellStyle name="좋음 2" xfId="1692"/>
    <cellStyle name="좋음 2 2" xfId="6537"/>
    <cellStyle name="좋음 20" xfId="1693"/>
    <cellStyle name="좋음 20 2" xfId="6538"/>
    <cellStyle name="좋음 21" xfId="1694"/>
    <cellStyle name="좋음 21 2" xfId="6539"/>
    <cellStyle name="좋음 22" xfId="1695"/>
    <cellStyle name="좋음 22 2" xfId="6540"/>
    <cellStyle name="좋음 23" xfId="1696"/>
    <cellStyle name="좋음 23 2" xfId="6541"/>
    <cellStyle name="좋음 24" xfId="1697"/>
    <cellStyle name="좋음 24 2" xfId="6542"/>
    <cellStyle name="좋음 25" xfId="1698"/>
    <cellStyle name="좋음 25 2" xfId="6543"/>
    <cellStyle name="좋음 26" xfId="1699"/>
    <cellStyle name="좋음 26 2" xfId="6544"/>
    <cellStyle name="좋음 27" xfId="1700"/>
    <cellStyle name="좋음 27 2" xfId="6545"/>
    <cellStyle name="좋음 28" xfId="1701"/>
    <cellStyle name="좋음 28 2" xfId="6546"/>
    <cellStyle name="좋음 29" xfId="1702"/>
    <cellStyle name="좋음 29 2" xfId="6547"/>
    <cellStyle name="좋음 3" xfId="1703"/>
    <cellStyle name="좋음 3 2" xfId="1704"/>
    <cellStyle name="좋음 3 2 2" xfId="6549"/>
    <cellStyle name="좋음 3 3" xfId="6548"/>
    <cellStyle name="좋음 30" xfId="1705"/>
    <cellStyle name="좋음 30 2" xfId="6550"/>
    <cellStyle name="좋음 4" xfId="1706"/>
    <cellStyle name="좋음 4 2" xfId="6551"/>
    <cellStyle name="좋음 5" xfId="1707"/>
    <cellStyle name="좋음 5 2" xfId="6552"/>
    <cellStyle name="좋음 6" xfId="1708"/>
    <cellStyle name="좋음 6 2" xfId="6553"/>
    <cellStyle name="좋음 7" xfId="1709"/>
    <cellStyle name="좋음 7 2" xfId="1710"/>
    <cellStyle name="좋음 7 2 2" xfId="6555"/>
    <cellStyle name="좋음 7 3" xfId="1711"/>
    <cellStyle name="좋음 7 3 2" xfId="6556"/>
    <cellStyle name="좋음 7 4" xfId="1712"/>
    <cellStyle name="좋음 7 4 2" xfId="6557"/>
    <cellStyle name="좋음 7 5" xfId="1713"/>
    <cellStyle name="좋음 7 5 2" xfId="6558"/>
    <cellStyle name="좋음 7 6" xfId="6554"/>
    <cellStyle name="좋음 8" xfId="1714"/>
    <cellStyle name="좋음 8 2" xfId="6559"/>
    <cellStyle name="좋음 9" xfId="1715"/>
    <cellStyle name="좋음 9 2" xfId="6560"/>
    <cellStyle name="지정되지 않음" xfId="1716"/>
    <cellStyle name="지정되지 않음 2" xfId="6561"/>
    <cellStyle name="쬞\?1@" xfId="1717"/>
    <cellStyle name="쬞\?1@ 2" xfId="6562"/>
    <cellStyle name="출력 10" xfId="1718"/>
    <cellStyle name="출력 10 2" xfId="6563"/>
    <cellStyle name="출력 11" xfId="1719"/>
    <cellStyle name="출력 11 2" xfId="6564"/>
    <cellStyle name="출력 12" xfId="1720"/>
    <cellStyle name="출력 12 2" xfId="6565"/>
    <cellStyle name="출력 13" xfId="1721"/>
    <cellStyle name="출력 13 2" xfId="6566"/>
    <cellStyle name="출력 14" xfId="1722"/>
    <cellStyle name="출력 14 2" xfId="6567"/>
    <cellStyle name="출력 15" xfId="1723"/>
    <cellStyle name="출력 15 2" xfId="6568"/>
    <cellStyle name="출력 16" xfId="1724"/>
    <cellStyle name="출력 16 2" xfId="6569"/>
    <cellStyle name="출력 17" xfId="1725"/>
    <cellStyle name="출력 17 2" xfId="6570"/>
    <cellStyle name="출력 18" xfId="1726"/>
    <cellStyle name="출력 18 2" xfId="6571"/>
    <cellStyle name="출력 19" xfId="1727"/>
    <cellStyle name="출력 19 2" xfId="6572"/>
    <cellStyle name="출력 2" xfId="1728"/>
    <cellStyle name="출력 2 2" xfId="1729"/>
    <cellStyle name="출력 2 2 2" xfId="6574"/>
    <cellStyle name="출력 2 3" xfId="6573"/>
    <cellStyle name="출력 20" xfId="1730"/>
    <cellStyle name="출력 20 2" xfId="6575"/>
    <cellStyle name="출력 21" xfId="1731"/>
    <cellStyle name="출력 21 2" xfId="6576"/>
    <cellStyle name="출력 22" xfId="1732"/>
    <cellStyle name="출력 22 2" xfId="6577"/>
    <cellStyle name="출력 23" xfId="1733"/>
    <cellStyle name="출력 23 2" xfId="6578"/>
    <cellStyle name="출력 24" xfId="1734"/>
    <cellStyle name="출력 24 2" xfId="6579"/>
    <cellStyle name="출력 25" xfId="1735"/>
    <cellStyle name="출력 25 2" xfId="6580"/>
    <cellStyle name="출력 26" xfId="1736"/>
    <cellStyle name="출력 26 2" xfId="6581"/>
    <cellStyle name="출력 3" xfId="1737"/>
    <cellStyle name="출력 3 2" xfId="6582"/>
    <cellStyle name="출력 4" xfId="1738"/>
    <cellStyle name="출력 4 2" xfId="1739"/>
    <cellStyle name="출력 4 2 2" xfId="6584"/>
    <cellStyle name="출력 4 3" xfId="1740"/>
    <cellStyle name="출력 4 3 2" xfId="6585"/>
    <cellStyle name="출력 4 4" xfId="1741"/>
    <cellStyle name="출력 4 4 2" xfId="6586"/>
    <cellStyle name="출력 4 5" xfId="1742"/>
    <cellStyle name="출력 4 5 2" xfId="6587"/>
    <cellStyle name="출력 4 6" xfId="6583"/>
    <cellStyle name="출력 5" xfId="1743"/>
    <cellStyle name="출력 5 2" xfId="6588"/>
    <cellStyle name="출력 6" xfId="1744"/>
    <cellStyle name="출력 6 2" xfId="6589"/>
    <cellStyle name="출력 7" xfId="1745"/>
    <cellStyle name="출력 7 2" xfId="6590"/>
    <cellStyle name="출력 8" xfId="1746"/>
    <cellStyle name="출력 8 2" xfId="6591"/>
    <cellStyle name="출력 9" xfId="1747"/>
    <cellStyle name="출력 9 2" xfId="6592"/>
    <cellStyle name="콤마 [0]_  종  합  " xfId="1748"/>
    <cellStyle name="콤마_  종  합  " xfId="1749"/>
    <cellStyle name="큰글자" xfId="1750"/>
    <cellStyle name="큰글자 2" xfId="6593"/>
    <cellStyle name="통화 [0] 2" xfId="1751"/>
    <cellStyle name="통화 [0] 2 2" xfId="1752"/>
    <cellStyle name="통화 [0] 2 2 2" xfId="6595"/>
    <cellStyle name="통화 [0] 2 3" xfId="1753"/>
    <cellStyle name="통화 [0] 2 3 2" xfId="6596"/>
    <cellStyle name="통화 [0] 2 4" xfId="6594"/>
    <cellStyle name="통화 [0] 3" xfId="1754"/>
    <cellStyle name="통화 [0] 3 2" xfId="1755"/>
    <cellStyle name="통화 [0] 3 2 2" xfId="6598"/>
    <cellStyle name="통화 [0] 3 3" xfId="6597"/>
    <cellStyle name="통화 [0] 4" xfId="1756"/>
    <cellStyle name="통화 [0] 4 2" xfId="6599"/>
    <cellStyle name="통화 [0] 5" xfId="1757"/>
    <cellStyle name="통화 [0] 5 2" xfId="6600"/>
    <cellStyle name="통화 [0] 6" xfId="1758"/>
    <cellStyle name="통화 [0] 6 2" xfId="6601"/>
    <cellStyle name="통화 [0] 7" xfId="1759"/>
    <cellStyle name="통화 [0] 7 2" xfId="6602"/>
    <cellStyle name="통화 [0] 8" xfId="1760"/>
    <cellStyle name="통화 [0] 8 2" xfId="6603"/>
    <cellStyle name="통화 [0ɝ_laroux_성일개발(주)현금흐름표" xfId="1761"/>
    <cellStyle name="퍼센트" xfId="1762"/>
    <cellStyle name="퍼센트 2" xfId="6604"/>
    <cellStyle name="표준" xfId="0" builtinId="0"/>
    <cellStyle name="표준 10" xfId="1763"/>
    <cellStyle name="표준 10 2" xfId="1764"/>
    <cellStyle name="표준 10 2 2" xfId="6606"/>
    <cellStyle name="표준 10 3" xfId="1765"/>
    <cellStyle name="표준 10 3 2" xfId="6607"/>
    <cellStyle name="표준 10 4" xfId="1766"/>
    <cellStyle name="표준 10 4 2" xfId="6608"/>
    <cellStyle name="표준 10 5" xfId="6605"/>
    <cellStyle name="표준 101 10" xfId="6609"/>
    <cellStyle name="표준 101 11" xfId="6610"/>
    <cellStyle name="표준 101 12" xfId="6611"/>
    <cellStyle name="표준 101 13" xfId="6612"/>
    <cellStyle name="표준 101 14" xfId="6613"/>
    <cellStyle name="표준 101 15" xfId="6614"/>
    <cellStyle name="표준 101 16" xfId="6615"/>
    <cellStyle name="표준 101 17" xfId="6616"/>
    <cellStyle name="표준 101 18" xfId="6617"/>
    <cellStyle name="표준 101 19" xfId="6618"/>
    <cellStyle name="표준 101 2" xfId="6619"/>
    <cellStyle name="표준 101 20" xfId="6620"/>
    <cellStyle name="표준 101 21" xfId="6621"/>
    <cellStyle name="표준 101 22" xfId="6622"/>
    <cellStyle name="표준 101 23" xfId="6623"/>
    <cellStyle name="표준 101 24" xfId="6624"/>
    <cellStyle name="표준 101 25" xfId="6625"/>
    <cellStyle name="표준 101 26" xfId="6626"/>
    <cellStyle name="표준 101 27" xfId="6627"/>
    <cellStyle name="표준 101 28" xfId="6628"/>
    <cellStyle name="표준 101 29" xfId="6629"/>
    <cellStyle name="표준 101 3" xfId="6630"/>
    <cellStyle name="표준 101 4" xfId="6631"/>
    <cellStyle name="표준 101 5" xfId="6632"/>
    <cellStyle name="표준 101 6" xfId="6633"/>
    <cellStyle name="표준 101 7" xfId="6634"/>
    <cellStyle name="표준 101 8" xfId="6635"/>
    <cellStyle name="표준 101 9" xfId="6636"/>
    <cellStyle name="표준 102 10" xfId="6637"/>
    <cellStyle name="표준 102 11" xfId="6638"/>
    <cellStyle name="표준 102 12" xfId="6639"/>
    <cellStyle name="표준 102 13" xfId="6640"/>
    <cellStyle name="표준 102 14" xfId="6641"/>
    <cellStyle name="표준 102 15" xfId="6642"/>
    <cellStyle name="표준 102 16" xfId="6643"/>
    <cellStyle name="표준 102 17" xfId="6644"/>
    <cellStyle name="표준 102 18" xfId="6645"/>
    <cellStyle name="표준 102 19" xfId="6646"/>
    <cellStyle name="표준 102 2" xfId="6647"/>
    <cellStyle name="표준 102 20" xfId="6648"/>
    <cellStyle name="표준 102 21" xfId="6649"/>
    <cellStyle name="표준 102 22" xfId="6650"/>
    <cellStyle name="표준 102 23" xfId="6651"/>
    <cellStyle name="표준 102 24" xfId="6652"/>
    <cellStyle name="표준 102 25" xfId="6653"/>
    <cellStyle name="표준 102 26" xfId="6654"/>
    <cellStyle name="표준 102 27" xfId="6655"/>
    <cellStyle name="표준 102 28" xfId="6656"/>
    <cellStyle name="표준 102 29" xfId="6657"/>
    <cellStyle name="표준 102 3" xfId="6658"/>
    <cellStyle name="표준 102 4" xfId="6659"/>
    <cellStyle name="표준 102 5" xfId="6660"/>
    <cellStyle name="표준 102 6" xfId="6661"/>
    <cellStyle name="표준 102 7" xfId="6662"/>
    <cellStyle name="표준 102 8" xfId="6663"/>
    <cellStyle name="표준 102 9" xfId="6664"/>
    <cellStyle name="표준 104 10" xfId="6665"/>
    <cellStyle name="표준 104 11" xfId="6666"/>
    <cellStyle name="표준 104 12" xfId="6667"/>
    <cellStyle name="표준 104 13" xfId="6668"/>
    <cellStyle name="표준 104 14" xfId="6669"/>
    <cellStyle name="표준 104 15" xfId="6670"/>
    <cellStyle name="표준 104 16" xfId="6671"/>
    <cellStyle name="표준 104 17" xfId="6672"/>
    <cellStyle name="표준 104 18" xfId="6673"/>
    <cellStyle name="표준 104 19" xfId="6674"/>
    <cellStyle name="표준 104 2" xfId="6675"/>
    <cellStyle name="표준 104 20" xfId="6676"/>
    <cellStyle name="표준 104 21" xfId="6677"/>
    <cellStyle name="표준 104 22" xfId="6678"/>
    <cellStyle name="표준 104 23" xfId="6679"/>
    <cellStyle name="표준 104 24" xfId="6680"/>
    <cellStyle name="표준 104 25" xfId="6681"/>
    <cellStyle name="표준 104 26" xfId="6682"/>
    <cellStyle name="표준 104 27" xfId="6683"/>
    <cellStyle name="표준 104 28" xfId="6684"/>
    <cellStyle name="표준 104 29" xfId="6685"/>
    <cellStyle name="표준 104 3" xfId="6686"/>
    <cellStyle name="표준 104 4" xfId="6687"/>
    <cellStyle name="표준 104 5" xfId="6688"/>
    <cellStyle name="표준 104 6" xfId="6689"/>
    <cellStyle name="표준 104 7" xfId="6690"/>
    <cellStyle name="표준 104 8" xfId="6691"/>
    <cellStyle name="표준 104 9" xfId="6692"/>
    <cellStyle name="표준 106 10" xfId="6693"/>
    <cellStyle name="표준 106 11" xfId="6694"/>
    <cellStyle name="표준 106 12" xfId="6695"/>
    <cellStyle name="표준 106 13" xfId="6696"/>
    <cellStyle name="표준 106 14" xfId="6697"/>
    <cellStyle name="표준 106 15" xfId="6698"/>
    <cellStyle name="표준 106 16" xfId="6699"/>
    <cellStyle name="표준 106 17" xfId="6700"/>
    <cellStyle name="표준 106 18" xfId="6701"/>
    <cellStyle name="표준 106 19" xfId="6702"/>
    <cellStyle name="표준 106 2" xfId="6703"/>
    <cellStyle name="표준 106 20" xfId="6704"/>
    <cellStyle name="표준 106 21" xfId="6705"/>
    <cellStyle name="표준 106 22" xfId="6706"/>
    <cellStyle name="표준 106 3" xfId="6707"/>
    <cellStyle name="표준 106 4" xfId="6708"/>
    <cellStyle name="표준 106 5" xfId="6709"/>
    <cellStyle name="표준 106 6" xfId="6710"/>
    <cellStyle name="표준 106 7" xfId="6711"/>
    <cellStyle name="표준 106 8" xfId="6712"/>
    <cellStyle name="표준 106 9" xfId="6713"/>
    <cellStyle name="표준 109 10" xfId="6714"/>
    <cellStyle name="표준 109 11" xfId="6715"/>
    <cellStyle name="표준 109 12" xfId="6716"/>
    <cellStyle name="표준 109 13" xfId="6717"/>
    <cellStyle name="표준 109 14" xfId="6718"/>
    <cellStyle name="표준 109 15" xfId="6719"/>
    <cellStyle name="표준 109 16" xfId="6720"/>
    <cellStyle name="표준 109 17" xfId="6721"/>
    <cellStyle name="표준 109 18" xfId="6722"/>
    <cellStyle name="표준 109 19" xfId="6723"/>
    <cellStyle name="표준 109 2" xfId="6724"/>
    <cellStyle name="표준 109 20" xfId="6725"/>
    <cellStyle name="표준 109 21" xfId="6726"/>
    <cellStyle name="표준 109 22" xfId="6727"/>
    <cellStyle name="표준 109 3" xfId="6728"/>
    <cellStyle name="표준 109 4" xfId="6729"/>
    <cellStyle name="표준 109 5" xfId="6730"/>
    <cellStyle name="표준 109 6" xfId="6731"/>
    <cellStyle name="표준 109 7" xfId="6732"/>
    <cellStyle name="표준 109 8" xfId="6733"/>
    <cellStyle name="표준 109 9" xfId="6734"/>
    <cellStyle name="표준 11" xfId="1767"/>
    <cellStyle name="표준 11 2" xfId="1768"/>
    <cellStyle name="표준 11 2 2" xfId="1769"/>
    <cellStyle name="표준 11 2 2 2" xfId="6737"/>
    <cellStyle name="표준 11 2 3" xfId="1770"/>
    <cellStyle name="표준 11 2 3 2" xfId="6738"/>
    <cellStyle name="표준 11 2 4" xfId="1771"/>
    <cellStyle name="표준 11 2 4 2" xfId="6739"/>
    <cellStyle name="표준 11 2 5" xfId="1772"/>
    <cellStyle name="표준 11 2 5 2" xfId="6740"/>
    <cellStyle name="표준 11 2 6" xfId="6736"/>
    <cellStyle name="표준 11 2 6 10" xfId="1773"/>
    <cellStyle name="표준 11 2 6 10 2" xfId="6742"/>
    <cellStyle name="표준 11 2 6 10 3" xfId="6741"/>
    <cellStyle name="표준 11 2 6 2 3" xfId="1774"/>
    <cellStyle name="표준 11 2 6 2 3 2" xfId="6744"/>
    <cellStyle name="표준 11 2 6 2 3 3" xfId="6743"/>
    <cellStyle name="표준 11 3" xfId="1775"/>
    <cellStyle name="표준 11 3 2" xfId="6745"/>
    <cellStyle name="표준 11 4" xfId="1776"/>
    <cellStyle name="표준 11 4 2" xfId="6746"/>
    <cellStyle name="표준 11 5" xfId="1777"/>
    <cellStyle name="표준 11 5 2" xfId="6747"/>
    <cellStyle name="표준 11 6" xfId="6735"/>
    <cellStyle name="표준 110 10" xfId="6748"/>
    <cellStyle name="표준 110 11" xfId="6749"/>
    <cellStyle name="표준 110 12" xfId="6750"/>
    <cellStyle name="표준 110 13" xfId="6751"/>
    <cellStyle name="표준 110 14" xfId="6752"/>
    <cellStyle name="표준 110 15" xfId="6753"/>
    <cellStyle name="표준 110 16" xfId="6754"/>
    <cellStyle name="표준 110 17" xfId="6755"/>
    <cellStyle name="표준 110 18" xfId="6756"/>
    <cellStyle name="표준 110 19" xfId="6757"/>
    <cellStyle name="표준 110 2" xfId="6758"/>
    <cellStyle name="표준 110 20" xfId="6759"/>
    <cellStyle name="표준 110 21" xfId="6760"/>
    <cellStyle name="표준 110 22" xfId="6761"/>
    <cellStyle name="표준 110 3" xfId="6762"/>
    <cellStyle name="표준 110 4" xfId="6763"/>
    <cellStyle name="표준 110 5" xfId="6764"/>
    <cellStyle name="표준 110 6" xfId="6765"/>
    <cellStyle name="표준 110 7" xfId="6766"/>
    <cellStyle name="표준 110 8" xfId="6767"/>
    <cellStyle name="표준 110 9" xfId="6768"/>
    <cellStyle name="표준 111 10" xfId="6769"/>
    <cellStyle name="표준 111 11" xfId="6770"/>
    <cellStyle name="표준 111 12" xfId="6771"/>
    <cellStyle name="표준 111 13" xfId="6772"/>
    <cellStyle name="표준 111 14" xfId="6773"/>
    <cellStyle name="표준 111 15" xfId="6774"/>
    <cellStyle name="표준 111 16" xfId="6775"/>
    <cellStyle name="표준 111 17" xfId="6776"/>
    <cellStyle name="표준 111 18" xfId="6777"/>
    <cellStyle name="표준 111 19" xfId="6778"/>
    <cellStyle name="표준 111 2" xfId="6779"/>
    <cellStyle name="표준 111 20" xfId="6780"/>
    <cellStyle name="표준 111 21" xfId="6781"/>
    <cellStyle name="표준 111 22" xfId="6782"/>
    <cellStyle name="표준 111 3" xfId="6783"/>
    <cellStyle name="표준 111 4" xfId="6784"/>
    <cellStyle name="표준 111 5" xfId="6785"/>
    <cellStyle name="표준 111 6" xfId="6786"/>
    <cellStyle name="표준 111 7" xfId="6787"/>
    <cellStyle name="표준 111 8" xfId="6788"/>
    <cellStyle name="표준 111 9" xfId="6789"/>
    <cellStyle name="표준 12" xfId="1778"/>
    <cellStyle name="표준 12 2" xfId="1779"/>
    <cellStyle name="표준 12 2 2" xfId="6791"/>
    <cellStyle name="표준 12 3" xfId="1780"/>
    <cellStyle name="표준 12 3 2" xfId="6792"/>
    <cellStyle name="표준 12 4" xfId="1781"/>
    <cellStyle name="표준 12 4 2" xfId="6793"/>
    <cellStyle name="표준 12 5" xfId="1782"/>
    <cellStyle name="표준 12 5 2" xfId="6794"/>
    <cellStyle name="표준 12 6" xfId="1783"/>
    <cellStyle name="표준 12 6 2" xfId="6795"/>
    <cellStyle name="표준 12 7" xfId="6790"/>
    <cellStyle name="표준 13" xfId="1784"/>
    <cellStyle name="표준 13 2" xfId="1785"/>
    <cellStyle name="표준 13 2 2" xfId="6797"/>
    <cellStyle name="표준 13 3" xfId="1786"/>
    <cellStyle name="표준 13 3 2" xfId="6798"/>
    <cellStyle name="표준 13 4" xfId="6796"/>
    <cellStyle name="표준 14" xfId="1787"/>
    <cellStyle name="표준 14 2" xfId="1788"/>
    <cellStyle name="표준 14 2 2" xfId="6800"/>
    <cellStyle name="표준 14 3" xfId="1789"/>
    <cellStyle name="표준 14 3 2" xfId="6801"/>
    <cellStyle name="표준 14 4" xfId="1790"/>
    <cellStyle name="표준 14 4 2" xfId="6802"/>
    <cellStyle name="표준 14 5" xfId="1791"/>
    <cellStyle name="표준 14 5 2" xfId="6803"/>
    <cellStyle name="표준 14 6" xfId="1792"/>
    <cellStyle name="표준 14 6 2" xfId="6804"/>
    <cellStyle name="표준 14 7" xfId="6799"/>
    <cellStyle name="표준 15" xfId="1793"/>
    <cellStyle name="표준 15 2" xfId="1794"/>
    <cellStyle name="표준 15 2 2" xfId="6806"/>
    <cellStyle name="표준 15 3" xfId="6805"/>
    <cellStyle name="표준 16" xfId="1795"/>
    <cellStyle name="표준 16 2" xfId="1796"/>
    <cellStyle name="표준 16 2 2" xfId="6808"/>
    <cellStyle name="표준 16 3" xfId="1797"/>
    <cellStyle name="표준 16 3 2" xfId="6809"/>
    <cellStyle name="표준 16 4" xfId="6807"/>
    <cellStyle name="표준 17" xfId="1798"/>
    <cellStyle name="표준 17 2" xfId="1799"/>
    <cellStyle name="표준 17 2 2" xfId="6811"/>
    <cellStyle name="표준 17 3" xfId="1800"/>
    <cellStyle name="표준 17 3 2" xfId="6812"/>
    <cellStyle name="표준 17 4" xfId="6810"/>
    <cellStyle name="표준 18" xfId="1801"/>
    <cellStyle name="표준 18 2" xfId="1802"/>
    <cellStyle name="표준 18 2 2" xfId="6814"/>
    <cellStyle name="표준 18 3" xfId="1803"/>
    <cellStyle name="표준 18 3 2" xfId="6815"/>
    <cellStyle name="표준 18 4" xfId="6813"/>
    <cellStyle name="표준 19" xfId="1804"/>
    <cellStyle name="표준 19 2" xfId="1805"/>
    <cellStyle name="표준 19 2 2" xfId="6817"/>
    <cellStyle name="표준 19 3" xfId="1806"/>
    <cellStyle name="표준 19 3 2" xfId="6818"/>
    <cellStyle name="표준 19 4" xfId="6816"/>
    <cellStyle name="표준 2" xfId="1807"/>
    <cellStyle name="표준 2 10" xfId="1808"/>
    <cellStyle name="표준 2 10 2" xfId="6820"/>
    <cellStyle name="표준 2 11" xfId="1809"/>
    <cellStyle name="표준 2 11 2" xfId="6821"/>
    <cellStyle name="표준 2 12" xfId="1810"/>
    <cellStyle name="표준 2 12 2" xfId="6822"/>
    <cellStyle name="표준 2 13" xfId="1811"/>
    <cellStyle name="표준 2 13 10" xfId="6824"/>
    <cellStyle name="표준 2 13 11" xfId="6825"/>
    <cellStyle name="표준 2 13 12" xfId="6826"/>
    <cellStyle name="표준 2 13 13" xfId="6827"/>
    <cellStyle name="표준 2 13 14" xfId="6828"/>
    <cellStyle name="표준 2 13 15" xfId="6829"/>
    <cellStyle name="표준 2 13 16" xfId="6830"/>
    <cellStyle name="표준 2 13 17" xfId="6831"/>
    <cellStyle name="표준 2 13 18" xfId="6832"/>
    <cellStyle name="표준 2 13 19" xfId="6833"/>
    <cellStyle name="표준 2 13 2" xfId="6834"/>
    <cellStyle name="표준 2 13 2 10" xfId="6835"/>
    <cellStyle name="표준 2 13 2 11" xfId="6836"/>
    <cellStyle name="표준 2 13 2 12" xfId="6837"/>
    <cellStyle name="표준 2 13 2 13" xfId="6838"/>
    <cellStyle name="표준 2 13 2 14" xfId="6839"/>
    <cellStyle name="표준 2 13 2 15" xfId="6840"/>
    <cellStyle name="표준 2 13 2 16" xfId="6841"/>
    <cellStyle name="표준 2 13 2 17" xfId="6842"/>
    <cellStyle name="표준 2 13 2 18" xfId="6843"/>
    <cellStyle name="표준 2 13 2 19" xfId="6844"/>
    <cellStyle name="표준 2 13 2 2" xfId="6845"/>
    <cellStyle name="표준 2 13 2 2 10" xfId="6846"/>
    <cellStyle name="표준 2 13 2 2 11" xfId="6847"/>
    <cellStyle name="표준 2 13 2 2 12" xfId="6848"/>
    <cellStyle name="표준 2 13 2 2 13" xfId="6849"/>
    <cellStyle name="표준 2 13 2 2 14" xfId="6850"/>
    <cellStyle name="표준 2 13 2 2 15" xfId="6851"/>
    <cellStyle name="표준 2 13 2 2 16" xfId="6852"/>
    <cellStyle name="표준 2 13 2 2 17" xfId="6853"/>
    <cellStyle name="표준 2 13 2 2 18" xfId="6854"/>
    <cellStyle name="표준 2 13 2 2 19" xfId="6855"/>
    <cellStyle name="표준 2 13 2 2 2" xfId="6856"/>
    <cellStyle name="표준 2 13 2 2 2 2" xfId="6857"/>
    <cellStyle name="표준 2 13 2 2 2 3" xfId="6858"/>
    <cellStyle name="표준 2 13 2 2 2 4" xfId="6859"/>
    <cellStyle name="표준 2 13 2 2 20" xfId="6860"/>
    <cellStyle name="표준 2 13 2 2 21" xfId="6861"/>
    <cellStyle name="표준 2 13 2 2 22" xfId="6862"/>
    <cellStyle name="표준 2 13 2 2 23" xfId="6863"/>
    <cellStyle name="표준 2 13 2 2 24" xfId="6864"/>
    <cellStyle name="표준 2 13 2 2 3" xfId="6865"/>
    <cellStyle name="표준 2 13 2 2 4" xfId="6866"/>
    <cellStyle name="표준 2 13 2 2 5" xfId="6867"/>
    <cellStyle name="표준 2 13 2 2 6" xfId="6868"/>
    <cellStyle name="표준 2 13 2 2 7" xfId="6869"/>
    <cellStyle name="표준 2 13 2 2 8" xfId="6870"/>
    <cellStyle name="표준 2 13 2 2 9" xfId="6871"/>
    <cellStyle name="표준 2 13 2 20" xfId="6872"/>
    <cellStyle name="표준 2 13 2 21" xfId="6873"/>
    <cellStyle name="표준 2 13 2 22" xfId="6874"/>
    <cellStyle name="표준 2 13 2 23" xfId="6875"/>
    <cellStyle name="표준 2 13 2 24" xfId="6876"/>
    <cellStyle name="표준 2 13 2 3" xfId="6877"/>
    <cellStyle name="표준 2 13 2 4" xfId="6878"/>
    <cellStyle name="표준 2 13 2 5" xfId="6879"/>
    <cellStyle name="표준 2 13 2 6" xfId="6880"/>
    <cellStyle name="표준 2 13 2 7" xfId="6881"/>
    <cellStyle name="표준 2 13 2 8" xfId="6882"/>
    <cellStyle name="표준 2 13 2 9" xfId="6883"/>
    <cellStyle name="표준 2 13 20" xfId="6884"/>
    <cellStyle name="표준 2 13 21" xfId="6885"/>
    <cellStyle name="표준 2 13 22" xfId="6886"/>
    <cellStyle name="표준 2 13 23" xfId="6887"/>
    <cellStyle name="표준 2 13 24" xfId="6888"/>
    <cellStyle name="표준 2 13 25" xfId="6889"/>
    <cellStyle name="표준 2 13 26" xfId="6890"/>
    <cellStyle name="표준 2 13 27" xfId="6891"/>
    <cellStyle name="표준 2 13 28" xfId="6892"/>
    <cellStyle name="표준 2 13 29" xfId="6893"/>
    <cellStyle name="표준 2 13 3" xfId="6894"/>
    <cellStyle name="표준 2 13 30" xfId="6895"/>
    <cellStyle name="표준 2 13 31" xfId="6896"/>
    <cellStyle name="표준 2 13 32" xfId="6897"/>
    <cellStyle name="표준 2 13 33" xfId="6898"/>
    <cellStyle name="표준 2 13 34" xfId="6899"/>
    <cellStyle name="표준 2 13 35" xfId="6900"/>
    <cellStyle name="표준 2 13 36" xfId="6823"/>
    <cellStyle name="표준 2 13 4" xfId="6901"/>
    <cellStyle name="표준 2 13 5" xfId="6902"/>
    <cellStyle name="표준 2 13 6" xfId="6903"/>
    <cellStyle name="표준 2 13 7" xfId="6904"/>
    <cellStyle name="표준 2 13 8" xfId="6905"/>
    <cellStyle name="표준 2 13 9" xfId="6906"/>
    <cellStyle name="표준 2 14" xfId="1812"/>
    <cellStyle name="표준 2 14 2" xfId="6907"/>
    <cellStyle name="표준 2 15" xfId="1813"/>
    <cellStyle name="표준 2 15 10" xfId="6909"/>
    <cellStyle name="표준 2 15 11" xfId="6910"/>
    <cellStyle name="표준 2 15 12" xfId="6911"/>
    <cellStyle name="표준 2 15 13" xfId="6912"/>
    <cellStyle name="표준 2 15 14" xfId="6913"/>
    <cellStyle name="표준 2 15 15" xfId="6914"/>
    <cellStyle name="표준 2 15 16" xfId="6915"/>
    <cellStyle name="표준 2 15 17" xfId="6916"/>
    <cellStyle name="표준 2 15 18" xfId="6917"/>
    <cellStyle name="표준 2 15 19" xfId="6918"/>
    <cellStyle name="표준 2 15 2" xfId="6919"/>
    <cellStyle name="표준 2 15 2 10" xfId="6920"/>
    <cellStyle name="표준 2 15 2 11" xfId="6921"/>
    <cellStyle name="표준 2 15 2 12" xfId="6922"/>
    <cellStyle name="표준 2 15 2 13" xfId="6923"/>
    <cellStyle name="표준 2 15 2 14" xfId="6924"/>
    <cellStyle name="표준 2 15 2 15" xfId="6925"/>
    <cellStyle name="표준 2 15 2 16" xfId="6926"/>
    <cellStyle name="표준 2 15 2 17" xfId="6927"/>
    <cellStyle name="표준 2 15 2 18" xfId="6928"/>
    <cellStyle name="표준 2 15 2 19" xfId="6929"/>
    <cellStyle name="표준 2 15 2 2" xfId="6930"/>
    <cellStyle name="표준 2 15 2 2 2" xfId="6931"/>
    <cellStyle name="표준 2 15 2 2 3" xfId="6932"/>
    <cellStyle name="표준 2 15 2 2 4" xfId="6933"/>
    <cellStyle name="표준 2 15 2 20" xfId="6934"/>
    <cellStyle name="표준 2 15 2 21" xfId="6935"/>
    <cellStyle name="표준 2 15 2 22" xfId="6936"/>
    <cellStyle name="표준 2 15 2 23" xfId="6937"/>
    <cellStyle name="표준 2 15 2 24" xfId="6938"/>
    <cellStyle name="표준 2 15 2 25" xfId="6939"/>
    <cellStyle name="표준 2 15 2 26" xfId="6940"/>
    <cellStyle name="표준 2 15 2 27" xfId="6941"/>
    <cellStyle name="표준 2 15 2 28" xfId="6942"/>
    <cellStyle name="표준 2 15 2 29" xfId="6943"/>
    <cellStyle name="표준 2 15 2 3" xfId="6944"/>
    <cellStyle name="표준 2 15 2 3 2" xfId="6945"/>
    <cellStyle name="표준 2 15 2 3 3" xfId="6946"/>
    <cellStyle name="표준 2 15 2 3 4" xfId="6947"/>
    <cellStyle name="표준 2 15 2 3 5" xfId="6948"/>
    <cellStyle name="표준 2 15 2 3 6" xfId="6949"/>
    <cellStyle name="표준 2 15 2 3 7" xfId="6950"/>
    <cellStyle name="표준 2 15 2 30" xfId="6951"/>
    <cellStyle name="표준 2 15 2 4" xfId="6952"/>
    <cellStyle name="표준 2 15 2 4 2" xfId="6953"/>
    <cellStyle name="표준 2 15 2 4 3" xfId="6954"/>
    <cellStyle name="표준 2 15 2 4 4" xfId="6955"/>
    <cellStyle name="표준 2 15 2 4 5" xfId="6956"/>
    <cellStyle name="표준 2 15 2 4 6" xfId="6957"/>
    <cellStyle name="표준 2 15 2 4 7" xfId="6958"/>
    <cellStyle name="표준 2 15 2 5" xfId="6959"/>
    <cellStyle name="표준 2 15 2 6" xfId="6960"/>
    <cellStyle name="표준 2 15 2 7" xfId="6961"/>
    <cellStyle name="표준 2 15 2 8" xfId="6962"/>
    <cellStyle name="표준 2 15 2 9" xfId="6963"/>
    <cellStyle name="표준 2 15 20" xfId="6964"/>
    <cellStyle name="표준 2 15 21" xfId="6965"/>
    <cellStyle name="표준 2 15 22" xfId="6966"/>
    <cellStyle name="표준 2 15 23" xfId="6967"/>
    <cellStyle name="표준 2 15 24" xfId="6968"/>
    <cellStyle name="표준 2 15 25" xfId="6969"/>
    <cellStyle name="표준 2 15 26" xfId="6970"/>
    <cellStyle name="표준 2 15 27" xfId="6971"/>
    <cellStyle name="표준 2 15 28" xfId="6972"/>
    <cellStyle name="표준 2 15 29" xfId="6973"/>
    <cellStyle name="표준 2 15 3" xfId="6974"/>
    <cellStyle name="표준 2 15 3 2" xfId="6975"/>
    <cellStyle name="표준 2 15 3 3" xfId="6976"/>
    <cellStyle name="표준 2 15 3 4" xfId="6977"/>
    <cellStyle name="표준 2 15 3 5" xfId="6978"/>
    <cellStyle name="표준 2 15 3 6" xfId="6979"/>
    <cellStyle name="표준 2 15 3 7" xfId="6980"/>
    <cellStyle name="표준 2 15 30" xfId="6981"/>
    <cellStyle name="표준 2 15 31" xfId="6908"/>
    <cellStyle name="표준 2 15 4" xfId="6982"/>
    <cellStyle name="표준 2 15 4 2" xfId="6983"/>
    <cellStyle name="표준 2 15 4 3" xfId="6984"/>
    <cellStyle name="표준 2 15 4 4" xfId="6985"/>
    <cellStyle name="표준 2 15 4 5" xfId="6986"/>
    <cellStyle name="표준 2 15 4 6" xfId="6987"/>
    <cellStyle name="표준 2 15 4 7" xfId="6988"/>
    <cellStyle name="표준 2 15 5" xfId="6989"/>
    <cellStyle name="표준 2 15 6" xfId="6990"/>
    <cellStyle name="표준 2 15 7" xfId="6991"/>
    <cellStyle name="표준 2 15 8" xfId="6992"/>
    <cellStyle name="표준 2 15 9" xfId="6993"/>
    <cellStyle name="표준 2 16" xfId="1814"/>
    <cellStyle name="표준 2 16 10" xfId="6995"/>
    <cellStyle name="표준 2 16 11" xfId="6996"/>
    <cellStyle name="표준 2 16 12" xfId="6997"/>
    <cellStyle name="표준 2 16 13" xfId="6998"/>
    <cellStyle name="표준 2 16 14" xfId="6999"/>
    <cellStyle name="표준 2 16 15" xfId="7000"/>
    <cellStyle name="표준 2 16 16" xfId="7001"/>
    <cellStyle name="표준 2 16 17" xfId="7002"/>
    <cellStyle name="표준 2 16 18" xfId="7003"/>
    <cellStyle name="표준 2 16 19" xfId="7004"/>
    <cellStyle name="표준 2 16 2" xfId="7005"/>
    <cellStyle name="표준 2 16 2 10" xfId="7006"/>
    <cellStyle name="표준 2 16 2 11" xfId="7007"/>
    <cellStyle name="표준 2 16 2 12" xfId="7008"/>
    <cellStyle name="표준 2 16 2 13" xfId="7009"/>
    <cellStyle name="표준 2 16 2 14" xfId="7010"/>
    <cellStyle name="표준 2 16 2 15" xfId="7011"/>
    <cellStyle name="표준 2 16 2 16" xfId="7012"/>
    <cellStyle name="표준 2 16 2 17" xfId="7013"/>
    <cellStyle name="표준 2 16 2 18" xfId="7014"/>
    <cellStyle name="표준 2 16 2 19" xfId="7015"/>
    <cellStyle name="표준 2 16 2 2" xfId="7016"/>
    <cellStyle name="표준 2 16 2 2 2" xfId="7017"/>
    <cellStyle name="표준 2 16 2 2 3" xfId="7018"/>
    <cellStyle name="표준 2 16 2 2 4" xfId="7019"/>
    <cellStyle name="표준 2 16 2 20" xfId="7020"/>
    <cellStyle name="표준 2 16 2 21" xfId="7021"/>
    <cellStyle name="표준 2 16 2 22" xfId="7022"/>
    <cellStyle name="표준 2 16 2 23" xfId="7023"/>
    <cellStyle name="표준 2 16 2 24" xfId="7024"/>
    <cellStyle name="표준 2 16 2 3" xfId="7025"/>
    <cellStyle name="표준 2 16 2 4" xfId="7026"/>
    <cellStyle name="표준 2 16 2 5" xfId="7027"/>
    <cellStyle name="표준 2 16 2 6" xfId="7028"/>
    <cellStyle name="표준 2 16 2 7" xfId="7029"/>
    <cellStyle name="표준 2 16 2 8" xfId="7030"/>
    <cellStyle name="표준 2 16 2 9" xfId="7031"/>
    <cellStyle name="표준 2 16 20" xfId="7032"/>
    <cellStyle name="표준 2 16 21" xfId="7033"/>
    <cellStyle name="표준 2 16 22" xfId="7034"/>
    <cellStyle name="표준 2 16 23" xfId="7035"/>
    <cellStyle name="표준 2 16 24" xfId="7036"/>
    <cellStyle name="표준 2 16 25" xfId="7037"/>
    <cellStyle name="표준 2 16 26" xfId="7038"/>
    <cellStyle name="표준 2 16 27" xfId="7039"/>
    <cellStyle name="표준 2 16 28" xfId="7040"/>
    <cellStyle name="표준 2 16 29" xfId="7041"/>
    <cellStyle name="표준 2 16 3" xfId="7042"/>
    <cellStyle name="표준 2 16 30" xfId="7043"/>
    <cellStyle name="표준 2 16 31" xfId="6994"/>
    <cellStyle name="표준 2 16 4" xfId="7044"/>
    <cellStyle name="표준 2 16 5" xfId="7045"/>
    <cellStyle name="표준 2 16 6" xfId="7046"/>
    <cellStyle name="표준 2 16 7" xfId="7047"/>
    <cellStyle name="표준 2 16 8" xfId="7048"/>
    <cellStyle name="표준 2 16 9" xfId="7049"/>
    <cellStyle name="표준 2 17" xfId="1815"/>
    <cellStyle name="표준 2 17 10" xfId="7051"/>
    <cellStyle name="표준 2 17 11" xfId="7052"/>
    <cellStyle name="표준 2 17 12" xfId="7053"/>
    <cellStyle name="표준 2 17 13" xfId="7054"/>
    <cellStyle name="표준 2 17 14" xfId="7055"/>
    <cellStyle name="표준 2 17 15" xfId="7056"/>
    <cellStyle name="표준 2 17 16" xfId="7057"/>
    <cellStyle name="표준 2 17 17" xfId="7058"/>
    <cellStyle name="표준 2 17 18" xfId="7059"/>
    <cellStyle name="표준 2 17 19" xfId="7060"/>
    <cellStyle name="표준 2 17 2" xfId="7061"/>
    <cellStyle name="표준 2 17 2 10" xfId="7062"/>
    <cellStyle name="표준 2 17 2 11" xfId="7063"/>
    <cellStyle name="표준 2 17 2 12" xfId="7064"/>
    <cellStyle name="표준 2 17 2 13" xfId="7065"/>
    <cellStyle name="표준 2 17 2 14" xfId="7066"/>
    <cellStyle name="표준 2 17 2 15" xfId="7067"/>
    <cellStyle name="표준 2 17 2 16" xfId="7068"/>
    <cellStyle name="표준 2 17 2 17" xfId="7069"/>
    <cellStyle name="표준 2 17 2 18" xfId="7070"/>
    <cellStyle name="표준 2 17 2 19" xfId="7071"/>
    <cellStyle name="표준 2 17 2 2" xfId="7072"/>
    <cellStyle name="표준 2 17 2 2 2" xfId="7073"/>
    <cellStyle name="표준 2 17 2 2 3" xfId="7074"/>
    <cellStyle name="표준 2 17 2 2 4" xfId="7075"/>
    <cellStyle name="표준 2 17 2 20" xfId="7076"/>
    <cellStyle name="표준 2 17 2 21" xfId="7077"/>
    <cellStyle name="표준 2 17 2 22" xfId="7078"/>
    <cellStyle name="표준 2 17 2 23" xfId="7079"/>
    <cellStyle name="표준 2 17 2 24" xfId="7080"/>
    <cellStyle name="표준 2 17 2 3" xfId="7081"/>
    <cellStyle name="표준 2 17 2 4" xfId="7082"/>
    <cellStyle name="표준 2 17 2 5" xfId="7083"/>
    <cellStyle name="표준 2 17 2 6" xfId="7084"/>
    <cellStyle name="표준 2 17 2 7" xfId="7085"/>
    <cellStyle name="표준 2 17 2 8" xfId="7086"/>
    <cellStyle name="표준 2 17 2 9" xfId="7087"/>
    <cellStyle name="표준 2 17 20" xfId="7088"/>
    <cellStyle name="표준 2 17 21" xfId="7089"/>
    <cellStyle name="표준 2 17 22" xfId="7090"/>
    <cellStyle name="표준 2 17 23" xfId="7091"/>
    <cellStyle name="표준 2 17 24" xfId="7092"/>
    <cellStyle name="표준 2 17 25" xfId="7093"/>
    <cellStyle name="표준 2 17 26" xfId="7094"/>
    <cellStyle name="표준 2 17 27" xfId="7095"/>
    <cellStyle name="표준 2 17 28" xfId="7096"/>
    <cellStyle name="표준 2 17 29" xfId="7097"/>
    <cellStyle name="표준 2 17 3" xfId="7098"/>
    <cellStyle name="표준 2 17 30" xfId="7099"/>
    <cellStyle name="표준 2 17 31" xfId="7050"/>
    <cellStyle name="표준 2 17 4" xfId="7100"/>
    <cellStyle name="표준 2 17 5" xfId="7101"/>
    <cellStyle name="표준 2 17 6" xfId="7102"/>
    <cellStyle name="표준 2 17 7" xfId="7103"/>
    <cellStyle name="표준 2 17 8" xfId="7104"/>
    <cellStyle name="표준 2 17 9" xfId="7105"/>
    <cellStyle name="표준 2 18" xfId="1816"/>
    <cellStyle name="표준 2 18 10" xfId="7107"/>
    <cellStyle name="표준 2 18 11" xfId="7106"/>
    <cellStyle name="표준 2 18 2" xfId="7108"/>
    <cellStyle name="표준 2 18 3" xfId="7109"/>
    <cellStyle name="표준 2 18 4" xfId="7110"/>
    <cellStyle name="표준 2 18 5" xfId="7111"/>
    <cellStyle name="표준 2 18 6" xfId="7112"/>
    <cellStyle name="표준 2 18 7" xfId="7113"/>
    <cellStyle name="표준 2 18 8" xfId="7114"/>
    <cellStyle name="표준 2 18 9" xfId="7115"/>
    <cellStyle name="표준 2 19" xfId="1817"/>
    <cellStyle name="표준 2 19 10" xfId="7117"/>
    <cellStyle name="표준 2 19 11" xfId="7116"/>
    <cellStyle name="표준 2 19 2" xfId="7118"/>
    <cellStyle name="표준 2 19 3" xfId="7119"/>
    <cellStyle name="표준 2 19 4" xfId="7120"/>
    <cellStyle name="표준 2 19 5" xfId="7121"/>
    <cellStyle name="표준 2 19 6" xfId="7122"/>
    <cellStyle name="표준 2 19 7" xfId="7123"/>
    <cellStyle name="표준 2 19 8" xfId="7124"/>
    <cellStyle name="표준 2 19 9" xfId="7125"/>
    <cellStyle name="표준 2 2" xfId="1818"/>
    <cellStyle name="표준 2 2 10" xfId="1819"/>
    <cellStyle name="표준 2 2 10 10" xfId="7128"/>
    <cellStyle name="표준 2 2 10 11" xfId="7129"/>
    <cellStyle name="표준 2 2 10 12" xfId="7130"/>
    <cellStyle name="표준 2 2 10 13" xfId="7131"/>
    <cellStyle name="표준 2 2 10 14" xfId="7132"/>
    <cellStyle name="표준 2 2 10 15" xfId="7133"/>
    <cellStyle name="표준 2 2 10 16" xfId="7134"/>
    <cellStyle name="표준 2 2 10 17" xfId="7135"/>
    <cellStyle name="표준 2 2 10 18" xfId="7136"/>
    <cellStyle name="표준 2 2 10 19" xfId="7137"/>
    <cellStyle name="표준 2 2 10 2" xfId="7138"/>
    <cellStyle name="표준 2 2 10 2 10" xfId="7139"/>
    <cellStyle name="표준 2 2 10 2 11" xfId="7140"/>
    <cellStyle name="표준 2 2 10 2 12" xfId="7141"/>
    <cellStyle name="표준 2 2 10 2 13" xfId="7142"/>
    <cellStyle name="표준 2 2 10 2 14" xfId="7143"/>
    <cellStyle name="표준 2 2 10 2 15" xfId="7144"/>
    <cellStyle name="표준 2 2 10 2 16" xfId="7145"/>
    <cellStyle name="표준 2 2 10 2 17" xfId="7146"/>
    <cellStyle name="표준 2 2 10 2 18" xfId="7147"/>
    <cellStyle name="표준 2 2 10 2 19" xfId="7148"/>
    <cellStyle name="표준 2 2 10 2 2" xfId="7149"/>
    <cellStyle name="표준 2 2 10 2 2 2" xfId="7150"/>
    <cellStyle name="표준 2 2 10 2 2 3" xfId="7151"/>
    <cellStyle name="표준 2 2 10 2 2 4" xfId="7152"/>
    <cellStyle name="표준 2 2 10 2 20" xfId="7153"/>
    <cellStyle name="표준 2 2 10 2 21" xfId="7154"/>
    <cellStyle name="표준 2 2 10 2 22" xfId="7155"/>
    <cellStyle name="표준 2 2 10 2 23" xfId="7156"/>
    <cellStyle name="표준 2 2 10 2 24" xfId="7157"/>
    <cellStyle name="표준 2 2 10 2 3" xfId="7158"/>
    <cellStyle name="표준 2 2 10 2 4" xfId="7159"/>
    <cellStyle name="표준 2 2 10 2 5" xfId="7160"/>
    <cellStyle name="표준 2 2 10 2 6" xfId="7161"/>
    <cellStyle name="표준 2 2 10 2 7" xfId="7162"/>
    <cellStyle name="표준 2 2 10 2 8" xfId="7163"/>
    <cellStyle name="표준 2 2 10 2 9" xfId="7164"/>
    <cellStyle name="표준 2 2 10 20" xfId="7165"/>
    <cellStyle name="표준 2 2 10 21" xfId="7166"/>
    <cellStyle name="표준 2 2 10 22" xfId="7167"/>
    <cellStyle name="표준 2 2 10 23" xfId="7168"/>
    <cellStyle name="표준 2 2 10 24" xfId="7169"/>
    <cellStyle name="표준 2 2 10 25" xfId="7170"/>
    <cellStyle name="표준 2 2 10 26" xfId="7171"/>
    <cellStyle name="표준 2 2 10 27" xfId="7172"/>
    <cellStyle name="표준 2 2 10 28" xfId="7173"/>
    <cellStyle name="표준 2 2 10 29" xfId="7174"/>
    <cellStyle name="표준 2 2 10 3" xfId="7175"/>
    <cellStyle name="표준 2 2 10 30" xfId="7176"/>
    <cellStyle name="표준 2 2 10 31" xfId="7127"/>
    <cellStyle name="표준 2 2 10 4" xfId="7177"/>
    <cellStyle name="표준 2 2 10 5" xfId="7178"/>
    <cellStyle name="표준 2 2 10 6" xfId="7179"/>
    <cellStyle name="표준 2 2 10 7" xfId="7180"/>
    <cellStyle name="표준 2 2 10 8" xfId="7181"/>
    <cellStyle name="표준 2 2 10 9" xfId="7182"/>
    <cellStyle name="표준 2 2 11" xfId="1820"/>
    <cellStyle name="표준 2 2 11 10" xfId="7184"/>
    <cellStyle name="표준 2 2 11 11" xfId="7183"/>
    <cellStyle name="표준 2 2 11 2" xfId="7185"/>
    <cellStyle name="표준 2 2 11 3" xfId="7186"/>
    <cellStyle name="표준 2 2 11 4" xfId="7187"/>
    <cellStyle name="표준 2 2 11 5" xfId="7188"/>
    <cellStyle name="표준 2 2 11 6" xfId="7189"/>
    <cellStyle name="표준 2 2 11 7" xfId="7190"/>
    <cellStyle name="표준 2 2 11 8" xfId="7191"/>
    <cellStyle name="표준 2 2 11 9" xfId="7192"/>
    <cellStyle name="표준 2 2 12" xfId="1821"/>
    <cellStyle name="표준 2 2 12 10" xfId="7194"/>
    <cellStyle name="표준 2 2 12 11" xfId="7193"/>
    <cellStyle name="표준 2 2 12 2" xfId="7195"/>
    <cellStyle name="표준 2 2 12 3" xfId="7196"/>
    <cellStyle name="표준 2 2 12 4" xfId="7197"/>
    <cellStyle name="표준 2 2 12 5" xfId="7198"/>
    <cellStyle name="표준 2 2 12 6" xfId="7199"/>
    <cellStyle name="표준 2 2 12 7" xfId="7200"/>
    <cellStyle name="표준 2 2 12 8" xfId="7201"/>
    <cellStyle name="표준 2 2 12 9" xfId="7202"/>
    <cellStyle name="표준 2 2 13" xfId="1822"/>
    <cellStyle name="표준 2 2 13 10" xfId="7204"/>
    <cellStyle name="표준 2 2 13 11" xfId="7203"/>
    <cellStyle name="표준 2 2 13 2" xfId="7205"/>
    <cellStyle name="표준 2 2 13 3" xfId="7206"/>
    <cellStyle name="표준 2 2 13 4" xfId="7207"/>
    <cellStyle name="표준 2 2 13 5" xfId="7208"/>
    <cellStyle name="표준 2 2 13 6" xfId="7209"/>
    <cellStyle name="표준 2 2 13 7" xfId="7210"/>
    <cellStyle name="표준 2 2 13 8" xfId="7211"/>
    <cellStyle name="표준 2 2 13 9" xfId="7212"/>
    <cellStyle name="표준 2 2 14" xfId="1823"/>
    <cellStyle name="표준 2 2 14 10" xfId="7214"/>
    <cellStyle name="표준 2 2 14 11" xfId="7213"/>
    <cellStyle name="표준 2 2 14 2" xfId="7215"/>
    <cellStyle name="표준 2 2 14 3" xfId="7216"/>
    <cellStyle name="표준 2 2 14 4" xfId="7217"/>
    <cellStyle name="표준 2 2 14 5" xfId="7218"/>
    <cellStyle name="표준 2 2 14 6" xfId="7219"/>
    <cellStyle name="표준 2 2 14 7" xfId="7220"/>
    <cellStyle name="표준 2 2 14 8" xfId="7221"/>
    <cellStyle name="표준 2 2 14 9" xfId="7222"/>
    <cellStyle name="표준 2 2 15" xfId="1824"/>
    <cellStyle name="표준 2 2 15 2" xfId="7224"/>
    <cellStyle name="표준 2 2 15 3" xfId="7225"/>
    <cellStyle name="표준 2 2 15 4" xfId="7226"/>
    <cellStyle name="표준 2 2 15 5" xfId="7223"/>
    <cellStyle name="표준 2 2 16" xfId="1825"/>
    <cellStyle name="표준 2 2 16 2" xfId="7228"/>
    <cellStyle name="표준 2 2 16 3" xfId="7229"/>
    <cellStyle name="표준 2 2 16 4" xfId="7230"/>
    <cellStyle name="표준 2 2 16 5" xfId="7227"/>
    <cellStyle name="표준 2 2 17" xfId="1826"/>
    <cellStyle name="표준 2 2 17 2" xfId="7232"/>
    <cellStyle name="표준 2 2 17 3" xfId="7233"/>
    <cellStyle name="표준 2 2 17 4" xfId="7234"/>
    <cellStyle name="표준 2 2 17 5" xfId="7231"/>
    <cellStyle name="표준 2 2 18" xfId="1827"/>
    <cellStyle name="표준 2 2 18 2" xfId="7236"/>
    <cellStyle name="표준 2 2 18 3" xfId="7237"/>
    <cellStyle name="표준 2 2 18 4" xfId="7238"/>
    <cellStyle name="표준 2 2 18 5" xfId="7235"/>
    <cellStyle name="표준 2 2 19" xfId="1828"/>
    <cellStyle name="표준 2 2 19 2" xfId="7240"/>
    <cellStyle name="표준 2 2 19 3" xfId="7241"/>
    <cellStyle name="표준 2 2 19 4" xfId="7242"/>
    <cellStyle name="표준 2 2 19 5" xfId="7239"/>
    <cellStyle name="표준 2 2 2" xfId="1829"/>
    <cellStyle name="표준 2 2 2 10" xfId="7244"/>
    <cellStyle name="표준 2 2 2 11" xfId="7245"/>
    <cellStyle name="표준 2 2 2 12" xfId="7246"/>
    <cellStyle name="표준 2 2 2 13" xfId="7247"/>
    <cellStyle name="표준 2 2 2 14" xfId="7248"/>
    <cellStyle name="표준 2 2 2 15" xfId="7249"/>
    <cellStyle name="표준 2 2 2 16" xfId="7250"/>
    <cellStyle name="표준 2 2 2 17" xfId="7251"/>
    <cellStyle name="표준 2 2 2 18" xfId="7252"/>
    <cellStyle name="표준 2 2 2 19" xfId="7253"/>
    <cellStyle name="표준 2 2 2 2" xfId="1830"/>
    <cellStyle name="표준 2 2 2 2 10" xfId="1831"/>
    <cellStyle name="표준 2 2 2 2 10 2" xfId="7256"/>
    <cellStyle name="표준 2 2 2 2 10 3" xfId="7257"/>
    <cellStyle name="표준 2 2 2 2 10 4" xfId="7258"/>
    <cellStyle name="표준 2 2 2 2 10 5" xfId="7255"/>
    <cellStyle name="표준 2 2 2 2 11" xfId="1832"/>
    <cellStyle name="표준 2 2 2 2 11 2" xfId="7260"/>
    <cellStyle name="표준 2 2 2 2 11 3" xfId="7261"/>
    <cellStyle name="표준 2 2 2 2 11 4" xfId="7262"/>
    <cellStyle name="표준 2 2 2 2 11 5" xfId="7259"/>
    <cellStyle name="표준 2 2 2 2 12" xfId="1833"/>
    <cellStyle name="표준 2 2 2 2 12 2" xfId="7264"/>
    <cellStyle name="표준 2 2 2 2 12 3" xfId="7265"/>
    <cellStyle name="표준 2 2 2 2 12 4" xfId="7266"/>
    <cellStyle name="표준 2 2 2 2 12 5" xfId="7263"/>
    <cellStyle name="표준 2 2 2 2 13" xfId="1834"/>
    <cellStyle name="표준 2 2 2 2 13 2" xfId="7268"/>
    <cellStyle name="표준 2 2 2 2 13 3" xfId="7269"/>
    <cellStyle name="표준 2 2 2 2 13 4" xfId="7270"/>
    <cellStyle name="표준 2 2 2 2 13 5" xfId="7267"/>
    <cellStyle name="표준 2 2 2 2 14" xfId="1835"/>
    <cellStyle name="표준 2 2 2 2 14 2" xfId="7272"/>
    <cellStyle name="표준 2 2 2 2 14 3" xfId="7273"/>
    <cellStyle name="표준 2 2 2 2 14 4" xfId="7274"/>
    <cellStyle name="표준 2 2 2 2 14 5" xfId="7271"/>
    <cellStyle name="표준 2 2 2 2 15" xfId="1836"/>
    <cellStyle name="표준 2 2 2 2 15 2" xfId="7276"/>
    <cellStyle name="표준 2 2 2 2 15 3" xfId="7277"/>
    <cellStyle name="표준 2 2 2 2 15 4" xfId="7278"/>
    <cellStyle name="표준 2 2 2 2 15 5" xfId="7275"/>
    <cellStyle name="표준 2 2 2 2 16" xfId="1837"/>
    <cellStyle name="표준 2 2 2 2 16 2" xfId="7280"/>
    <cellStyle name="표준 2 2 2 2 16 3" xfId="7281"/>
    <cellStyle name="표준 2 2 2 2 16 4" xfId="7282"/>
    <cellStyle name="표준 2 2 2 2 16 5" xfId="7279"/>
    <cellStyle name="표준 2 2 2 2 17" xfId="1838"/>
    <cellStyle name="표준 2 2 2 2 17 2" xfId="7284"/>
    <cellStyle name="표준 2 2 2 2 17 3" xfId="7285"/>
    <cellStyle name="표준 2 2 2 2 17 4" xfId="7286"/>
    <cellStyle name="표준 2 2 2 2 17 5" xfId="7283"/>
    <cellStyle name="표준 2 2 2 2 18" xfId="1839"/>
    <cellStyle name="표준 2 2 2 2 18 2" xfId="7288"/>
    <cellStyle name="표준 2 2 2 2 18 3" xfId="7289"/>
    <cellStyle name="표준 2 2 2 2 18 4" xfId="7290"/>
    <cellStyle name="표준 2 2 2 2 18 5" xfId="7287"/>
    <cellStyle name="표준 2 2 2 2 19" xfId="1840"/>
    <cellStyle name="표준 2 2 2 2 19 2" xfId="7292"/>
    <cellStyle name="표준 2 2 2 2 19 3" xfId="7293"/>
    <cellStyle name="표준 2 2 2 2 19 4" xfId="7294"/>
    <cellStyle name="표준 2 2 2 2 19 5" xfId="7291"/>
    <cellStyle name="표준 2 2 2 2 2" xfId="1841"/>
    <cellStyle name="표준 2 2 2 2 2 10" xfId="7296"/>
    <cellStyle name="표준 2 2 2 2 2 11" xfId="7297"/>
    <cellStyle name="표준 2 2 2 2 2 12" xfId="7298"/>
    <cellStyle name="표준 2 2 2 2 2 13" xfId="7299"/>
    <cellStyle name="표준 2 2 2 2 2 14" xfId="7300"/>
    <cellStyle name="표준 2 2 2 2 2 15" xfId="7301"/>
    <cellStyle name="표준 2 2 2 2 2 16" xfId="7302"/>
    <cellStyle name="표준 2 2 2 2 2 17" xfId="7303"/>
    <cellStyle name="표준 2 2 2 2 2 18" xfId="7304"/>
    <cellStyle name="표준 2 2 2 2 2 19" xfId="7305"/>
    <cellStyle name="표준 2 2 2 2 2 2" xfId="7306"/>
    <cellStyle name="표준 2 2 2 2 2 2 10" xfId="7307"/>
    <cellStyle name="표준 2 2 2 2 2 2 11" xfId="7308"/>
    <cellStyle name="표준 2 2 2 2 2 2 12" xfId="7309"/>
    <cellStyle name="표준 2 2 2 2 2 2 13" xfId="7310"/>
    <cellStyle name="표준 2 2 2 2 2 2 14" xfId="7311"/>
    <cellStyle name="표준 2 2 2 2 2 2 15" xfId="7312"/>
    <cellStyle name="표준 2 2 2 2 2 2 16" xfId="7313"/>
    <cellStyle name="표준 2 2 2 2 2 2 17" xfId="7314"/>
    <cellStyle name="표준 2 2 2 2 2 2 18" xfId="7315"/>
    <cellStyle name="표준 2 2 2 2 2 2 19" xfId="7316"/>
    <cellStyle name="표준 2 2 2 2 2 2 2" xfId="7317"/>
    <cellStyle name="표준 2 2 2 2 2 2 20" xfId="7318"/>
    <cellStyle name="표준 2 2 2 2 2 2 21" xfId="7319"/>
    <cellStyle name="표준 2 2 2 2 2 2 22" xfId="7320"/>
    <cellStyle name="표준 2 2 2 2 2 2 3" xfId="7321"/>
    <cellStyle name="표준 2 2 2 2 2 2 4" xfId="7322"/>
    <cellStyle name="표준 2 2 2 2 2 2 5" xfId="7323"/>
    <cellStyle name="표준 2 2 2 2 2 2 6" xfId="7324"/>
    <cellStyle name="표준 2 2 2 2 2 2 7" xfId="7325"/>
    <cellStyle name="표준 2 2 2 2 2 2 8" xfId="7326"/>
    <cellStyle name="표준 2 2 2 2 2 2 9" xfId="7327"/>
    <cellStyle name="표준 2 2 2 2 2 20" xfId="7328"/>
    <cellStyle name="표준 2 2 2 2 2 21" xfId="7329"/>
    <cellStyle name="표준 2 2 2 2 2 22" xfId="7330"/>
    <cellStyle name="표준 2 2 2 2 2 23" xfId="7295"/>
    <cellStyle name="표준 2 2 2 2 2 3" xfId="7331"/>
    <cellStyle name="표준 2 2 2 2 2 4" xfId="7332"/>
    <cellStyle name="표준 2 2 2 2 2 5" xfId="7333"/>
    <cellStyle name="표준 2 2 2 2 2 6" xfId="7334"/>
    <cellStyle name="표준 2 2 2 2 2 7" xfId="7335"/>
    <cellStyle name="표준 2 2 2 2 2 8" xfId="7336"/>
    <cellStyle name="표준 2 2 2 2 2 9" xfId="7337"/>
    <cellStyle name="표준 2 2 2 2 20" xfId="1842"/>
    <cellStyle name="표준 2 2 2 2 20 2" xfId="7339"/>
    <cellStyle name="표준 2 2 2 2 20 3" xfId="7340"/>
    <cellStyle name="표준 2 2 2 2 20 4" xfId="7341"/>
    <cellStyle name="표준 2 2 2 2 20 5" xfId="7338"/>
    <cellStyle name="표준 2 2 2 2 21" xfId="1843"/>
    <cellStyle name="표준 2 2 2 2 21 2" xfId="7343"/>
    <cellStyle name="표준 2 2 2 2 21 3" xfId="7344"/>
    <cellStyle name="표준 2 2 2 2 21 4" xfId="7345"/>
    <cellStyle name="표준 2 2 2 2 21 5" xfId="7342"/>
    <cellStyle name="표준 2 2 2 2 22" xfId="1844"/>
    <cellStyle name="표준 2 2 2 2 22 2" xfId="7347"/>
    <cellStyle name="표준 2 2 2 2 22 3" xfId="7348"/>
    <cellStyle name="표준 2 2 2 2 22 4" xfId="7349"/>
    <cellStyle name="표준 2 2 2 2 22 5" xfId="7346"/>
    <cellStyle name="표준 2 2 2 2 23" xfId="1845"/>
    <cellStyle name="표준 2 2 2 2 23 2" xfId="7351"/>
    <cellStyle name="표준 2 2 2 2 23 3" xfId="7352"/>
    <cellStyle name="표준 2 2 2 2 23 4" xfId="7353"/>
    <cellStyle name="표준 2 2 2 2 23 5" xfId="7350"/>
    <cellStyle name="표준 2 2 2 2 24" xfId="1846"/>
    <cellStyle name="표준 2 2 2 2 24 2" xfId="7355"/>
    <cellStyle name="표준 2 2 2 2 24 3" xfId="7356"/>
    <cellStyle name="표준 2 2 2 2 24 4" xfId="7357"/>
    <cellStyle name="표준 2 2 2 2 24 5" xfId="7354"/>
    <cellStyle name="표준 2 2 2 2 25" xfId="1847"/>
    <cellStyle name="표준 2 2 2 2 25 2" xfId="7359"/>
    <cellStyle name="표준 2 2 2 2 25 3" xfId="7360"/>
    <cellStyle name="표준 2 2 2 2 25 4" xfId="7361"/>
    <cellStyle name="표준 2 2 2 2 25 5" xfId="7358"/>
    <cellStyle name="표준 2 2 2 2 26" xfId="1848"/>
    <cellStyle name="표준 2 2 2 2 26 2" xfId="7363"/>
    <cellStyle name="표준 2 2 2 2 26 3" xfId="7364"/>
    <cellStyle name="표준 2 2 2 2 26 4" xfId="7365"/>
    <cellStyle name="표준 2 2 2 2 26 5" xfId="7362"/>
    <cellStyle name="표준 2 2 2 2 27" xfId="1849"/>
    <cellStyle name="표준 2 2 2 2 27 2" xfId="7367"/>
    <cellStyle name="표준 2 2 2 2 27 3" xfId="7368"/>
    <cellStyle name="표준 2 2 2 2 27 4" xfId="7369"/>
    <cellStyle name="표준 2 2 2 2 27 5" xfId="7366"/>
    <cellStyle name="표준 2 2 2 2 28" xfId="1850"/>
    <cellStyle name="표준 2 2 2 2 28 2" xfId="7371"/>
    <cellStyle name="표준 2 2 2 2 28 3" xfId="7372"/>
    <cellStyle name="표준 2 2 2 2 28 4" xfId="7373"/>
    <cellStyle name="표준 2 2 2 2 28 5" xfId="7370"/>
    <cellStyle name="표준 2 2 2 2 29" xfId="1851"/>
    <cellStyle name="표준 2 2 2 2 29 2" xfId="7375"/>
    <cellStyle name="표준 2 2 2 2 29 3" xfId="7376"/>
    <cellStyle name="표준 2 2 2 2 29 4" xfId="7377"/>
    <cellStyle name="표준 2 2 2 2 29 5" xfId="7374"/>
    <cellStyle name="표준 2 2 2 2 3" xfId="1852"/>
    <cellStyle name="표준 2 2 2 2 3 10" xfId="7379"/>
    <cellStyle name="표준 2 2 2 2 3 11" xfId="7378"/>
    <cellStyle name="표준 2 2 2 2 3 2" xfId="7380"/>
    <cellStyle name="표준 2 2 2 2 3 3" xfId="7381"/>
    <cellStyle name="표준 2 2 2 2 3 4" xfId="7382"/>
    <cellStyle name="표준 2 2 2 2 3 5" xfId="7383"/>
    <cellStyle name="표준 2 2 2 2 3 6" xfId="7384"/>
    <cellStyle name="표준 2 2 2 2 3 7" xfId="7385"/>
    <cellStyle name="표준 2 2 2 2 3 8" xfId="7386"/>
    <cellStyle name="표준 2 2 2 2 3 9" xfId="7387"/>
    <cellStyle name="표준 2 2 2 2 30" xfId="7388"/>
    <cellStyle name="표준 2 2 2 2 31" xfId="7389"/>
    <cellStyle name="표준 2 2 2 2 32" xfId="7390"/>
    <cellStyle name="표준 2 2 2 2 33" xfId="7391"/>
    <cellStyle name="표준 2 2 2 2 34" xfId="7392"/>
    <cellStyle name="표준 2 2 2 2 35" xfId="7393"/>
    <cellStyle name="표준 2 2 2 2 36" xfId="7394"/>
    <cellStyle name="표준 2 2 2 2 37" xfId="7395"/>
    <cellStyle name="표준 2 2 2 2 38" xfId="7396"/>
    <cellStyle name="표준 2 2 2 2 39" xfId="7254"/>
    <cellStyle name="표준 2 2 2 2 4" xfId="1853"/>
    <cellStyle name="표준 2 2 2 2 4 10" xfId="7398"/>
    <cellStyle name="표준 2 2 2 2 4 11" xfId="7397"/>
    <cellStyle name="표준 2 2 2 2 4 2" xfId="7399"/>
    <cellStyle name="표준 2 2 2 2 4 3" xfId="7400"/>
    <cellStyle name="표준 2 2 2 2 4 4" xfId="7401"/>
    <cellStyle name="표준 2 2 2 2 4 5" xfId="7402"/>
    <cellStyle name="표준 2 2 2 2 4 6" xfId="7403"/>
    <cellStyle name="표준 2 2 2 2 4 7" xfId="7404"/>
    <cellStyle name="표준 2 2 2 2 4 8" xfId="7405"/>
    <cellStyle name="표준 2 2 2 2 4 9" xfId="7406"/>
    <cellStyle name="표준 2 2 2 2 5" xfId="1854"/>
    <cellStyle name="표준 2 2 2 2 5 10" xfId="7408"/>
    <cellStyle name="표준 2 2 2 2 5 11" xfId="7407"/>
    <cellStyle name="표준 2 2 2 2 5 2" xfId="7409"/>
    <cellStyle name="표준 2 2 2 2 5 3" xfId="7410"/>
    <cellStyle name="표준 2 2 2 2 5 4" xfId="7411"/>
    <cellStyle name="표준 2 2 2 2 5 5" xfId="7412"/>
    <cellStyle name="표준 2 2 2 2 5 6" xfId="7413"/>
    <cellStyle name="표준 2 2 2 2 5 7" xfId="7414"/>
    <cellStyle name="표준 2 2 2 2 5 8" xfId="7415"/>
    <cellStyle name="표준 2 2 2 2 5 9" xfId="7416"/>
    <cellStyle name="표준 2 2 2 2 6" xfId="1855"/>
    <cellStyle name="표준 2 2 2 2 6 10" xfId="7418"/>
    <cellStyle name="표준 2 2 2 2 6 11" xfId="7417"/>
    <cellStyle name="표준 2 2 2 2 6 2" xfId="7419"/>
    <cellStyle name="표준 2 2 2 2 6 3" xfId="7420"/>
    <cellStyle name="표준 2 2 2 2 6 4" xfId="7421"/>
    <cellStyle name="표준 2 2 2 2 6 5" xfId="7422"/>
    <cellStyle name="표준 2 2 2 2 6 6" xfId="7423"/>
    <cellStyle name="표준 2 2 2 2 6 7" xfId="7424"/>
    <cellStyle name="표준 2 2 2 2 6 8" xfId="7425"/>
    <cellStyle name="표준 2 2 2 2 6 9" xfId="7426"/>
    <cellStyle name="표준 2 2 2 2 7" xfId="1856"/>
    <cellStyle name="표준 2 2 2 2 7 10" xfId="7428"/>
    <cellStyle name="표준 2 2 2 2 7 11" xfId="7427"/>
    <cellStyle name="표준 2 2 2 2 7 2" xfId="7429"/>
    <cellStyle name="표준 2 2 2 2 7 3" xfId="7430"/>
    <cellStyle name="표준 2 2 2 2 7 4" xfId="7431"/>
    <cellStyle name="표준 2 2 2 2 7 5" xfId="7432"/>
    <cellStyle name="표준 2 2 2 2 7 6" xfId="7433"/>
    <cellStyle name="표준 2 2 2 2 7 7" xfId="7434"/>
    <cellStyle name="표준 2 2 2 2 7 8" xfId="7435"/>
    <cellStyle name="표준 2 2 2 2 7 9" xfId="7436"/>
    <cellStyle name="표준 2 2 2 2 8" xfId="1857"/>
    <cellStyle name="표준 2 2 2 2 8 10" xfId="7438"/>
    <cellStyle name="표준 2 2 2 2 8 11" xfId="7437"/>
    <cellStyle name="표준 2 2 2 2 8 2" xfId="7439"/>
    <cellStyle name="표준 2 2 2 2 8 3" xfId="7440"/>
    <cellStyle name="표준 2 2 2 2 8 4" xfId="7441"/>
    <cellStyle name="표준 2 2 2 2 8 5" xfId="7442"/>
    <cellStyle name="표준 2 2 2 2 8 6" xfId="7443"/>
    <cellStyle name="표준 2 2 2 2 8 7" xfId="7444"/>
    <cellStyle name="표준 2 2 2 2 8 8" xfId="7445"/>
    <cellStyle name="표준 2 2 2 2 8 9" xfId="7446"/>
    <cellStyle name="표준 2 2 2 2 9" xfId="1858"/>
    <cellStyle name="표준 2 2 2 2 9 10" xfId="7448"/>
    <cellStyle name="표준 2 2 2 2 9 11" xfId="7447"/>
    <cellStyle name="표준 2 2 2 2 9 2" xfId="7449"/>
    <cellStyle name="표준 2 2 2 2 9 3" xfId="7450"/>
    <cellStyle name="표준 2 2 2 2 9 4" xfId="7451"/>
    <cellStyle name="표준 2 2 2 2 9 5" xfId="7452"/>
    <cellStyle name="표준 2 2 2 2 9 6" xfId="7453"/>
    <cellStyle name="표준 2 2 2 2 9 7" xfId="7454"/>
    <cellStyle name="표준 2 2 2 2 9 8" xfId="7455"/>
    <cellStyle name="표준 2 2 2 2 9 9" xfId="7456"/>
    <cellStyle name="표준 2 2 2 20" xfId="7457"/>
    <cellStyle name="표준 2 2 2 21" xfId="7458"/>
    <cellStyle name="표준 2 2 2 22" xfId="7459"/>
    <cellStyle name="표준 2 2 2 23" xfId="7460"/>
    <cellStyle name="표준 2 2 2 24" xfId="7461"/>
    <cellStyle name="표준 2 2 2 25" xfId="7462"/>
    <cellStyle name="표준 2 2 2 26" xfId="7463"/>
    <cellStyle name="표준 2 2 2 27" xfId="7464"/>
    <cellStyle name="표준 2 2 2 28" xfId="7465"/>
    <cellStyle name="표준 2 2 2 29" xfId="7466"/>
    <cellStyle name="표준 2 2 2 3" xfId="1859"/>
    <cellStyle name="표준 2 2 2 3 10" xfId="7468"/>
    <cellStyle name="표준 2 2 2 3 11" xfId="7469"/>
    <cellStyle name="표준 2 2 2 3 12" xfId="7470"/>
    <cellStyle name="표준 2 2 2 3 13" xfId="7471"/>
    <cellStyle name="표준 2 2 2 3 14" xfId="7472"/>
    <cellStyle name="표준 2 2 2 3 15" xfId="7473"/>
    <cellStyle name="표준 2 2 2 3 16" xfId="7474"/>
    <cellStyle name="표준 2 2 2 3 17" xfId="7475"/>
    <cellStyle name="표준 2 2 2 3 18" xfId="7476"/>
    <cellStyle name="표준 2 2 2 3 19" xfId="7477"/>
    <cellStyle name="표준 2 2 2 3 2" xfId="7478"/>
    <cellStyle name="표준 2 2 2 3 2 10" xfId="7479"/>
    <cellStyle name="표준 2 2 2 3 2 11" xfId="7480"/>
    <cellStyle name="표준 2 2 2 3 2 12" xfId="7481"/>
    <cellStyle name="표준 2 2 2 3 2 13" xfId="7482"/>
    <cellStyle name="표준 2 2 2 3 2 14" xfId="7483"/>
    <cellStyle name="표준 2 2 2 3 2 15" xfId="7484"/>
    <cellStyle name="표준 2 2 2 3 2 16" xfId="7485"/>
    <cellStyle name="표준 2 2 2 3 2 17" xfId="7486"/>
    <cellStyle name="표준 2 2 2 3 2 18" xfId="7487"/>
    <cellStyle name="표준 2 2 2 3 2 19" xfId="7488"/>
    <cellStyle name="표준 2 2 2 3 2 2" xfId="7489"/>
    <cellStyle name="표준 2 2 2 3 2 2 10" xfId="7490"/>
    <cellStyle name="표준 2 2 2 3 2 2 11" xfId="7491"/>
    <cellStyle name="표준 2 2 2 3 2 2 12" xfId="7492"/>
    <cellStyle name="표준 2 2 2 3 2 2 13" xfId="7493"/>
    <cellStyle name="표준 2 2 2 3 2 2 14" xfId="7494"/>
    <cellStyle name="표준 2 2 2 3 2 2 15" xfId="7495"/>
    <cellStyle name="표준 2 2 2 3 2 2 16" xfId="7496"/>
    <cellStyle name="표준 2 2 2 3 2 2 17" xfId="7497"/>
    <cellStyle name="표준 2 2 2 3 2 2 18" xfId="7498"/>
    <cellStyle name="표준 2 2 2 3 2 2 19" xfId="7499"/>
    <cellStyle name="표준 2 2 2 3 2 2 2" xfId="7500"/>
    <cellStyle name="표준 2 2 2 3 2 2 2 2" xfId="7501"/>
    <cellStyle name="표준 2 2 2 3 2 2 2 3" xfId="7502"/>
    <cellStyle name="표준 2 2 2 3 2 2 2 4" xfId="7503"/>
    <cellStyle name="표준 2 2 2 3 2 2 20" xfId="7504"/>
    <cellStyle name="표준 2 2 2 3 2 2 21" xfId="7505"/>
    <cellStyle name="표준 2 2 2 3 2 2 22" xfId="7506"/>
    <cellStyle name="표준 2 2 2 3 2 2 23" xfId="7507"/>
    <cellStyle name="표준 2 2 2 3 2 2 24" xfId="7508"/>
    <cellStyle name="표준 2 2 2 3 2 2 3" xfId="7509"/>
    <cellStyle name="표준 2 2 2 3 2 2 4" xfId="7510"/>
    <cellStyle name="표준 2 2 2 3 2 2 5" xfId="7511"/>
    <cellStyle name="표준 2 2 2 3 2 2 6" xfId="7512"/>
    <cellStyle name="표준 2 2 2 3 2 2 7" xfId="7513"/>
    <cellStyle name="표준 2 2 2 3 2 2 8" xfId="7514"/>
    <cellStyle name="표준 2 2 2 3 2 2 9" xfId="7515"/>
    <cellStyle name="표준 2 2 2 3 2 20" xfId="7516"/>
    <cellStyle name="표준 2 2 2 3 2 21" xfId="7517"/>
    <cellStyle name="표준 2 2 2 3 2 22" xfId="7518"/>
    <cellStyle name="표준 2 2 2 3 2 23" xfId="7519"/>
    <cellStyle name="표준 2 2 2 3 2 24" xfId="7520"/>
    <cellStyle name="표준 2 2 2 3 2 3" xfId="7521"/>
    <cellStyle name="표준 2 2 2 3 2 4" xfId="7522"/>
    <cellStyle name="표준 2 2 2 3 2 5" xfId="7523"/>
    <cellStyle name="표준 2 2 2 3 2 6" xfId="7524"/>
    <cellStyle name="표준 2 2 2 3 2 7" xfId="7525"/>
    <cellStyle name="표준 2 2 2 3 2 8" xfId="7526"/>
    <cellStyle name="표준 2 2 2 3 2 9" xfId="7527"/>
    <cellStyle name="표준 2 2 2 3 20" xfId="7528"/>
    <cellStyle name="표준 2 2 2 3 21" xfId="7529"/>
    <cellStyle name="표준 2 2 2 3 22" xfId="7530"/>
    <cellStyle name="표준 2 2 2 3 23" xfId="7531"/>
    <cellStyle name="표준 2 2 2 3 24" xfId="7532"/>
    <cellStyle name="표준 2 2 2 3 25" xfId="7533"/>
    <cellStyle name="표준 2 2 2 3 26" xfId="7534"/>
    <cellStyle name="표준 2 2 2 3 27" xfId="7535"/>
    <cellStyle name="표준 2 2 2 3 28" xfId="7536"/>
    <cellStyle name="표준 2 2 2 3 29" xfId="7537"/>
    <cellStyle name="표준 2 2 2 3 3" xfId="7538"/>
    <cellStyle name="표준 2 2 2 3 30" xfId="7467"/>
    <cellStyle name="표준 2 2 2 3 4" xfId="7539"/>
    <cellStyle name="표준 2 2 2 3 5" xfId="7540"/>
    <cellStyle name="표준 2 2 2 3 6" xfId="7541"/>
    <cellStyle name="표준 2 2 2 3 7" xfId="7542"/>
    <cellStyle name="표준 2 2 2 3 8" xfId="7543"/>
    <cellStyle name="표준 2 2 2 3 9" xfId="7544"/>
    <cellStyle name="표준 2 2 2 30" xfId="7243"/>
    <cellStyle name="표준 2 2 2 4" xfId="7545"/>
    <cellStyle name="표준 2 2 2 4 10" xfId="7546"/>
    <cellStyle name="표준 2 2 2 4 11" xfId="7547"/>
    <cellStyle name="표준 2 2 2 4 12" xfId="7548"/>
    <cellStyle name="표준 2 2 2 4 13" xfId="7549"/>
    <cellStyle name="표준 2 2 2 4 14" xfId="7550"/>
    <cellStyle name="표준 2 2 2 4 15" xfId="7551"/>
    <cellStyle name="표준 2 2 2 4 16" xfId="7552"/>
    <cellStyle name="표준 2 2 2 4 17" xfId="7553"/>
    <cellStyle name="표준 2 2 2 4 18" xfId="7554"/>
    <cellStyle name="표준 2 2 2 4 19" xfId="7555"/>
    <cellStyle name="표준 2 2 2 4 2" xfId="7556"/>
    <cellStyle name="표준 2 2 2 4 2 10" xfId="7557"/>
    <cellStyle name="표준 2 2 2 4 2 11" xfId="7558"/>
    <cellStyle name="표준 2 2 2 4 2 12" xfId="7559"/>
    <cellStyle name="표준 2 2 2 4 2 13" xfId="7560"/>
    <cellStyle name="표준 2 2 2 4 2 14" xfId="7561"/>
    <cellStyle name="표준 2 2 2 4 2 15" xfId="7562"/>
    <cellStyle name="표준 2 2 2 4 2 16" xfId="7563"/>
    <cellStyle name="표준 2 2 2 4 2 17" xfId="7564"/>
    <cellStyle name="표준 2 2 2 4 2 18" xfId="7565"/>
    <cellStyle name="표준 2 2 2 4 2 19" xfId="7566"/>
    <cellStyle name="표준 2 2 2 4 2 2" xfId="7567"/>
    <cellStyle name="표준 2 2 2 4 2 2 10" xfId="7568"/>
    <cellStyle name="표준 2 2 2 4 2 2 11" xfId="7569"/>
    <cellStyle name="표준 2 2 2 4 2 2 12" xfId="7570"/>
    <cellStyle name="표준 2 2 2 4 2 2 13" xfId="7571"/>
    <cellStyle name="표준 2 2 2 4 2 2 14" xfId="7572"/>
    <cellStyle name="표준 2 2 2 4 2 2 15" xfId="7573"/>
    <cellStyle name="표준 2 2 2 4 2 2 16" xfId="7574"/>
    <cellStyle name="표준 2 2 2 4 2 2 17" xfId="7575"/>
    <cellStyle name="표준 2 2 2 4 2 2 18" xfId="7576"/>
    <cellStyle name="표준 2 2 2 4 2 2 19" xfId="7577"/>
    <cellStyle name="표준 2 2 2 4 2 2 2" xfId="7578"/>
    <cellStyle name="표준 2 2 2 4 2 2 20" xfId="7579"/>
    <cellStyle name="표준 2 2 2 4 2 2 21" xfId="7580"/>
    <cellStyle name="표준 2 2 2 4 2 2 22" xfId="7581"/>
    <cellStyle name="표준 2 2 2 4 2 2 3" xfId="7582"/>
    <cellStyle name="표준 2 2 2 4 2 2 4" xfId="7583"/>
    <cellStyle name="표준 2 2 2 4 2 2 5" xfId="7584"/>
    <cellStyle name="표준 2 2 2 4 2 2 6" xfId="7585"/>
    <cellStyle name="표준 2 2 2 4 2 2 7" xfId="7586"/>
    <cellStyle name="표준 2 2 2 4 2 2 8" xfId="7587"/>
    <cellStyle name="표준 2 2 2 4 2 2 9" xfId="7588"/>
    <cellStyle name="표준 2 2 2 4 2 20" xfId="7589"/>
    <cellStyle name="표준 2 2 2 4 2 21" xfId="7590"/>
    <cellStyle name="표준 2 2 2 4 2 22" xfId="7591"/>
    <cellStyle name="표준 2 2 2 4 2 3" xfId="7592"/>
    <cellStyle name="표준 2 2 2 4 2 4" xfId="7593"/>
    <cellStyle name="표준 2 2 2 4 2 5" xfId="7594"/>
    <cellStyle name="표준 2 2 2 4 2 6" xfId="7595"/>
    <cellStyle name="표준 2 2 2 4 2 7" xfId="7596"/>
    <cellStyle name="표준 2 2 2 4 2 8" xfId="7597"/>
    <cellStyle name="표준 2 2 2 4 2 9" xfId="7598"/>
    <cellStyle name="표준 2 2 2 4 20" xfId="7599"/>
    <cellStyle name="표준 2 2 2 4 21" xfId="7600"/>
    <cellStyle name="표준 2 2 2 4 22" xfId="7601"/>
    <cellStyle name="표준 2 2 2 4 23" xfId="7602"/>
    <cellStyle name="표준 2 2 2 4 24" xfId="7603"/>
    <cellStyle name="표준 2 2 2 4 25" xfId="7604"/>
    <cellStyle name="표준 2 2 2 4 26" xfId="7605"/>
    <cellStyle name="표준 2 2 2 4 27" xfId="7606"/>
    <cellStyle name="표준 2 2 2 4 28" xfId="7607"/>
    <cellStyle name="표준 2 2 2 4 29" xfId="7608"/>
    <cellStyle name="표준 2 2 2 4 3" xfId="7609"/>
    <cellStyle name="표준 2 2 2 4 30" xfId="7610"/>
    <cellStyle name="표준 2 2 2 4 31" xfId="7611"/>
    <cellStyle name="표준 2 2 2 4 32" xfId="7612"/>
    <cellStyle name="표준 2 2 2 4 33" xfId="7613"/>
    <cellStyle name="표준 2 2 2 4 4" xfId="7614"/>
    <cellStyle name="표준 2 2 2 4 5" xfId="7615"/>
    <cellStyle name="표준 2 2 2 4 6" xfId="7616"/>
    <cellStyle name="표준 2 2 2 4 7" xfId="7617"/>
    <cellStyle name="표준 2 2 2 4 8" xfId="7618"/>
    <cellStyle name="표준 2 2 2 4 9" xfId="7619"/>
    <cellStyle name="표준 2 2 2 5" xfId="7620"/>
    <cellStyle name="표준 2 2 2 5 10" xfId="7621"/>
    <cellStyle name="표준 2 2 2 5 11" xfId="7622"/>
    <cellStyle name="표준 2 2 2 5 12" xfId="7623"/>
    <cellStyle name="표준 2 2 2 5 13" xfId="7624"/>
    <cellStyle name="표준 2 2 2 5 14" xfId="7625"/>
    <cellStyle name="표준 2 2 2 5 15" xfId="7626"/>
    <cellStyle name="표준 2 2 2 5 16" xfId="7627"/>
    <cellStyle name="표준 2 2 2 5 17" xfId="7628"/>
    <cellStyle name="표준 2 2 2 5 18" xfId="7629"/>
    <cellStyle name="표준 2 2 2 5 19" xfId="7630"/>
    <cellStyle name="표준 2 2 2 5 2" xfId="7631"/>
    <cellStyle name="표준 2 2 2 5 2 10" xfId="7632"/>
    <cellStyle name="표준 2 2 2 5 2 11" xfId="7633"/>
    <cellStyle name="표준 2 2 2 5 2 12" xfId="7634"/>
    <cellStyle name="표준 2 2 2 5 2 13" xfId="7635"/>
    <cellStyle name="표준 2 2 2 5 2 14" xfId="7636"/>
    <cellStyle name="표준 2 2 2 5 2 15" xfId="7637"/>
    <cellStyle name="표준 2 2 2 5 2 16" xfId="7638"/>
    <cellStyle name="표준 2 2 2 5 2 17" xfId="7639"/>
    <cellStyle name="표준 2 2 2 5 2 18" xfId="7640"/>
    <cellStyle name="표준 2 2 2 5 2 19" xfId="7641"/>
    <cellStyle name="표준 2 2 2 5 2 2" xfId="7642"/>
    <cellStyle name="표준 2 2 2 5 2 20" xfId="7643"/>
    <cellStyle name="표준 2 2 2 5 2 21" xfId="7644"/>
    <cellStyle name="표준 2 2 2 5 2 22" xfId="7645"/>
    <cellStyle name="표준 2 2 2 5 2 3" xfId="7646"/>
    <cellStyle name="표준 2 2 2 5 2 4" xfId="7647"/>
    <cellStyle name="표준 2 2 2 5 2 5" xfId="7648"/>
    <cellStyle name="표준 2 2 2 5 2 6" xfId="7649"/>
    <cellStyle name="표준 2 2 2 5 2 7" xfId="7650"/>
    <cellStyle name="표준 2 2 2 5 2 8" xfId="7651"/>
    <cellStyle name="표준 2 2 2 5 2 9" xfId="7652"/>
    <cellStyle name="표준 2 2 2 5 20" xfId="7653"/>
    <cellStyle name="표준 2 2 2 5 21" xfId="7654"/>
    <cellStyle name="표준 2 2 2 5 22" xfId="7655"/>
    <cellStyle name="표준 2 2 2 5 3" xfId="7656"/>
    <cellStyle name="표준 2 2 2 5 4" xfId="7657"/>
    <cellStyle name="표준 2 2 2 5 5" xfId="7658"/>
    <cellStyle name="표준 2 2 2 5 6" xfId="7659"/>
    <cellStyle name="표준 2 2 2 5 7" xfId="7660"/>
    <cellStyle name="표준 2 2 2 5 8" xfId="7661"/>
    <cellStyle name="표준 2 2 2 5 9" xfId="7662"/>
    <cellStyle name="표준 2 2 2 6" xfId="7663"/>
    <cellStyle name="표준 2 2 2 7" xfId="7664"/>
    <cellStyle name="표준 2 2 2 8" xfId="7665"/>
    <cellStyle name="표준 2 2 2 9" xfId="7666"/>
    <cellStyle name="표준 2 2 20" xfId="1860"/>
    <cellStyle name="표준 2 2 20 2" xfId="7668"/>
    <cellStyle name="표준 2 2 20 3" xfId="7669"/>
    <cellStyle name="표준 2 2 20 4" xfId="7670"/>
    <cellStyle name="표준 2 2 20 5" xfId="7667"/>
    <cellStyle name="표준 2 2 21" xfId="1861"/>
    <cellStyle name="표준 2 2 21 2" xfId="7672"/>
    <cellStyle name="표준 2 2 21 3" xfId="7673"/>
    <cellStyle name="표준 2 2 21 4" xfId="7674"/>
    <cellStyle name="표준 2 2 21 5" xfId="7671"/>
    <cellStyle name="표준 2 2 22" xfId="1862"/>
    <cellStyle name="표준 2 2 22 2" xfId="7676"/>
    <cellStyle name="표준 2 2 22 3" xfId="7677"/>
    <cellStyle name="표준 2 2 22 4" xfId="7678"/>
    <cellStyle name="표준 2 2 22 5" xfId="7675"/>
    <cellStyle name="표준 2 2 23" xfId="1863"/>
    <cellStyle name="표준 2 2 23 2" xfId="7680"/>
    <cellStyle name="표준 2 2 23 3" xfId="7681"/>
    <cellStyle name="표준 2 2 23 4" xfId="7682"/>
    <cellStyle name="표준 2 2 23 5" xfId="7679"/>
    <cellStyle name="표준 2 2 24" xfId="1864"/>
    <cellStyle name="표준 2 2 24 2" xfId="7684"/>
    <cellStyle name="표준 2 2 24 3" xfId="7685"/>
    <cellStyle name="표준 2 2 24 4" xfId="7686"/>
    <cellStyle name="표준 2 2 24 5" xfId="7683"/>
    <cellStyle name="표준 2 2 25" xfId="1865"/>
    <cellStyle name="표준 2 2 25 2" xfId="7688"/>
    <cellStyle name="표준 2 2 25 3" xfId="7689"/>
    <cellStyle name="표준 2 2 25 4" xfId="7690"/>
    <cellStyle name="표준 2 2 25 5" xfId="7687"/>
    <cellStyle name="표준 2 2 26" xfId="1866"/>
    <cellStyle name="표준 2 2 26 2" xfId="7692"/>
    <cellStyle name="표준 2 2 26 3" xfId="7693"/>
    <cellStyle name="표준 2 2 26 4" xfId="7694"/>
    <cellStyle name="표준 2 2 26 5" xfId="7691"/>
    <cellStyle name="표준 2 2 27" xfId="1867"/>
    <cellStyle name="표준 2 2 27 2" xfId="7696"/>
    <cellStyle name="표준 2 2 27 3" xfId="7697"/>
    <cellStyle name="표준 2 2 27 4" xfId="7698"/>
    <cellStyle name="표준 2 2 27 5" xfId="7695"/>
    <cellStyle name="표준 2 2 28" xfId="1868"/>
    <cellStyle name="표준 2 2 28 2" xfId="7700"/>
    <cellStyle name="표준 2 2 28 3" xfId="7701"/>
    <cellStyle name="표준 2 2 28 4" xfId="7702"/>
    <cellStyle name="표준 2 2 28 5" xfId="7699"/>
    <cellStyle name="표준 2 2 29" xfId="1869"/>
    <cellStyle name="표준 2 2 29 2" xfId="7704"/>
    <cellStyle name="표준 2 2 29 3" xfId="7705"/>
    <cellStyle name="표준 2 2 29 4" xfId="7706"/>
    <cellStyle name="표준 2 2 29 5" xfId="7703"/>
    <cellStyle name="표준 2 2 3" xfId="1870"/>
    <cellStyle name="표준 2 2 3 10" xfId="7708"/>
    <cellStyle name="표준 2 2 3 11" xfId="7709"/>
    <cellStyle name="표준 2 2 3 12" xfId="7710"/>
    <cellStyle name="표준 2 2 3 13" xfId="7707"/>
    <cellStyle name="표준 2 2 3 2" xfId="1871"/>
    <cellStyle name="표준 2 2 3 2 10" xfId="1872"/>
    <cellStyle name="표준 2 2 3 2 10 2" xfId="7712"/>
    <cellStyle name="표준 2 2 3 2 11" xfId="1873"/>
    <cellStyle name="표준 2 2 3 2 11 2" xfId="7713"/>
    <cellStyle name="표준 2 2 3 2 12" xfId="1874"/>
    <cellStyle name="표준 2 2 3 2 12 2" xfId="7714"/>
    <cellStyle name="표준 2 2 3 2 13" xfId="1875"/>
    <cellStyle name="표준 2 2 3 2 13 2" xfId="7715"/>
    <cellStyle name="표준 2 2 3 2 14" xfId="1876"/>
    <cellStyle name="표준 2 2 3 2 14 2" xfId="7716"/>
    <cellStyle name="표준 2 2 3 2 15" xfId="1877"/>
    <cellStyle name="표준 2 2 3 2 15 2" xfId="7717"/>
    <cellStyle name="표준 2 2 3 2 16" xfId="1878"/>
    <cellStyle name="표준 2 2 3 2 16 2" xfId="7718"/>
    <cellStyle name="표준 2 2 3 2 17" xfId="1879"/>
    <cellStyle name="표준 2 2 3 2 17 2" xfId="7719"/>
    <cellStyle name="표준 2 2 3 2 18" xfId="1880"/>
    <cellStyle name="표준 2 2 3 2 18 2" xfId="7720"/>
    <cellStyle name="표준 2 2 3 2 19" xfId="1881"/>
    <cellStyle name="표준 2 2 3 2 19 2" xfId="7721"/>
    <cellStyle name="표준 2 2 3 2 2" xfId="1882"/>
    <cellStyle name="표준 2 2 3 2 2 2" xfId="7722"/>
    <cellStyle name="표준 2 2 3 2 20" xfId="1883"/>
    <cellStyle name="표준 2 2 3 2 20 2" xfId="7723"/>
    <cellStyle name="표준 2 2 3 2 21" xfId="1884"/>
    <cellStyle name="표준 2 2 3 2 21 2" xfId="7724"/>
    <cellStyle name="표준 2 2 3 2 22" xfId="1885"/>
    <cellStyle name="표준 2 2 3 2 22 2" xfId="7725"/>
    <cellStyle name="표준 2 2 3 2 23" xfId="1886"/>
    <cellStyle name="표준 2 2 3 2 23 2" xfId="7726"/>
    <cellStyle name="표준 2 2 3 2 24" xfId="1887"/>
    <cellStyle name="표준 2 2 3 2 24 2" xfId="7727"/>
    <cellStyle name="표준 2 2 3 2 25" xfId="1888"/>
    <cellStyle name="표준 2 2 3 2 25 2" xfId="7728"/>
    <cellStyle name="표준 2 2 3 2 26" xfId="1889"/>
    <cellStyle name="표준 2 2 3 2 26 2" xfId="7729"/>
    <cellStyle name="표준 2 2 3 2 27" xfId="1890"/>
    <cellStyle name="표준 2 2 3 2 27 2" xfId="7730"/>
    <cellStyle name="표준 2 2 3 2 28" xfId="1891"/>
    <cellStyle name="표준 2 2 3 2 28 2" xfId="7731"/>
    <cellStyle name="표준 2 2 3 2 29" xfId="7711"/>
    <cellStyle name="표준 2 2 3 2 3" xfId="1892"/>
    <cellStyle name="표준 2 2 3 2 3 2" xfId="7732"/>
    <cellStyle name="표준 2 2 3 2 4" xfId="1893"/>
    <cellStyle name="표준 2 2 3 2 4 2" xfId="7733"/>
    <cellStyle name="표준 2 2 3 2 5" xfId="1894"/>
    <cellStyle name="표준 2 2 3 2 5 2" xfId="7734"/>
    <cellStyle name="표준 2 2 3 2 6" xfId="1895"/>
    <cellStyle name="표준 2 2 3 2 6 2" xfId="7735"/>
    <cellStyle name="표준 2 2 3 2 7" xfId="1896"/>
    <cellStyle name="표준 2 2 3 2 7 2" xfId="7736"/>
    <cellStyle name="표준 2 2 3 2 8" xfId="1897"/>
    <cellStyle name="표준 2 2 3 2 8 2" xfId="7737"/>
    <cellStyle name="표준 2 2 3 2 9" xfId="1898"/>
    <cellStyle name="표준 2 2 3 2 9 2" xfId="7738"/>
    <cellStyle name="표준 2 2 3 3" xfId="1899"/>
    <cellStyle name="표준 2 2 3 3 2" xfId="7739"/>
    <cellStyle name="표준 2 2 3 4" xfId="7740"/>
    <cellStyle name="표준 2 2 3 5" xfId="7741"/>
    <cellStyle name="표준 2 2 3 6" xfId="7742"/>
    <cellStyle name="표준 2 2 3 7" xfId="7743"/>
    <cellStyle name="표준 2 2 3 8" xfId="7744"/>
    <cellStyle name="표준 2 2 3 9" xfId="7745"/>
    <cellStyle name="표준 2 2 30" xfId="1900"/>
    <cellStyle name="표준 2 2 30 2" xfId="7747"/>
    <cellStyle name="표준 2 2 30 3" xfId="7748"/>
    <cellStyle name="표준 2 2 30 4" xfId="7749"/>
    <cellStyle name="표준 2 2 30 5" xfId="7746"/>
    <cellStyle name="표준 2 2 31" xfId="1901"/>
    <cellStyle name="표준 2 2 31 2" xfId="7751"/>
    <cellStyle name="표준 2 2 31 3" xfId="7752"/>
    <cellStyle name="표준 2 2 31 4" xfId="7753"/>
    <cellStyle name="표준 2 2 31 5" xfId="7750"/>
    <cellStyle name="표준 2 2 32" xfId="1902"/>
    <cellStyle name="표준 2 2 32 2" xfId="7755"/>
    <cellStyle name="표준 2 2 32 3" xfId="7756"/>
    <cellStyle name="표준 2 2 32 4" xfId="7757"/>
    <cellStyle name="표준 2 2 32 5" xfId="7754"/>
    <cellStyle name="표준 2 2 33" xfId="7758"/>
    <cellStyle name="표준 2 2 33 2" xfId="7759"/>
    <cellStyle name="표준 2 2 33 3" xfId="7760"/>
    <cellStyle name="표준 2 2 33 4" xfId="7761"/>
    <cellStyle name="표준 2 2 34" xfId="7762"/>
    <cellStyle name="표준 2 2 35" xfId="7763"/>
    <cellStyle name="표준 2 2 36" xfId="7764"/>
    <cellStyle name="표준 2 2 37" xfId="7765"/>
    <cellStyle name="표준 2 2 38" xfId="7766"/>
    <cellStyle name="표준 2 2 39" xfId="7767"/>
    <cellStyle name="표준 2 2 4" xfId="1903"/>
    <cellStyle name="표준 2 2 4 10" xfId="7769"/>
    <cellStyle name="표준 2 2 4 11" xfId="7770"/>
    <cellStyle name="표준 2 2 4 12" xfId="7771"/>
    <cellStyle name="표준 2 2 4 13" xfId="7772"/>
    <cellStyle name="표준 2 2 4 14" xfId="7773"/>
    <cellStyle name="표준 2 2 4 15" xfId="7774"/>
    <cellStyle name="표준 2 2 4 16" xfId="7768"/>
    <cellStyle name="표준 2 2 4 2" xfId="1904"/>
    <cellStyle name="표준 2 2 4 2 10" xfId="7776"/>
    <cellStyle name="표준 2 2 4 2 11" xfId="7777"/>
    <cellStyle name="표준 2 2 4 2 12" xfId="7775"/>
    <cellStyle name="표준 2 2 4 2 2" xfId="1905"/>
    <cellStyle name="표준 2 2 4 2 2 2" xfId="7778"/>
    <cellStyle name="표준 2 2 4 2 3" xfId="7779"/>
    <cellStyle name="표준 2 2 4 2 4" xfId="7780"/>
    <cellStyle name="표준 2 2 4 2 5" xfId="7781"/>
    <cellStyle name="표준 2 2 4 2 6" xfId="7782"/>
    <cellStyle name="표준 2 2 4 2 7" xfId="7783"/>
    <cellStyle name="표준 2 2 4 2 8" xfId="7784"/>
    <cellStyle name="표준 2 2 4 2 9" xfId="7785"/>
    <cellStyle name="표준 2 2 4 3" xfId="1906"/>
    <cellStyle name="표준 2 2 4 3 2" xfId="7786"/>
    <cellStyle name="표준 2 2 4 4" xfId="7787"/>
    <cellStyle name="표준 2 2 4 5" xfId="7788"/>
    <cellStyle name="표준 2 2 4 6" xfId="7789"/>
    <cellStyle name="표준 2 2 4 7" xfId="7790"/>
    <cellStyle name="표준 2 2 4 8" xfId="7791"/>
    <cellStyle name="표준 2 2 4 9" xfId="7792"/>
    <cellStyle name="표준 2 2 40" xfId="7793"/>
    <cellStyle name="표준 2 2 41" xfId="7794"/>
    <cellStyle name="표준 2 2 42" xfId="7795"/>
    <cellStyle name="표준 2 2 43" xfId="7796"/>
    <cellStyle name="표준 2 2 44" xfId="7797"/>
    <cellStyle name="표준 2 2 45" xfId="7798"/>
    <cellStyle name="표준 2 2 46" xfId="7799"/>
    <cellStyle name="표준 2 2 47" xfId="7800"/>
    <cellStyle name="표준 2 2 48" xfId="7801"/>
    <cellStyle name="표준 2 2 49" xfId="7802"/>
    <cellStyle name="표준 2 2 5" xfId="1907"/>
    <cellStyle name="표준 2 2 5 10" xfId="7804"/>
    <cellStyle name="표준 2 2 5 11" xfId="7805"/>
    <cellStyle name="표준 2 2 5 12" xfId="7803"/>
    <cellStyle name="표준 2 2 5 2" xfId="1908"/>
    <cellStyle name="표준 2 2 5 2 2" xfId="7806"/>
    <cellStyle name="표준 2 2 5 3" xfId="7807"/>
    <cellStyle name="표준 2 2 5 4" xfId="7808"/>
    <cellStyle name="표준 2 2 5 5" xfId="7809"/>
    <cellStyle name="표준 2 2 5 6" xfId="7810"/>
    <cellStyle name="표준 2 2 5 7" xfId="7811"/>
    <cellStyle name="표준 2 2 5 8" xfId="7812"/>
    <cellStyle name="표준 2 2 5 9" xfId="7813"/>
    <cellStyle name="표준 2 2 50" xfId="7814"/>
    <cellStyle name="표준 2 2 51" xfId="7815"/>
    <cellStyle name="표준 2 2 52" xfId="7816"/>
    <cellStyle name="표준 2 2 53" xfId="7126"/>
    <cellStyle name="표준 2 2 6" xfId="1909"/>
    <cellStyle name="표준 2 2 6 10" xfId="7818"/>
    <cellStyle name="표준 2 2 6 11" xfId="7819"/>
    <cellStyle name="표준 2 2 6 12" xfId="7820"/>
    <cellStyle name="표준 2 2 6 13" xfId="7821"/>
    <cellStyle name="표준 2 2 6 14" xfId="7822"/>
    <cellStyle name="표준 2 2 6 15" xfId="7823"/>
    <cellStyle name="표준 2 2 6 16" xfId="7824"/>
    <cellStyle name="표준 2 2 6 17" xfId="7825"/>
    <cellStyle name="표준 2 2 6 18" xfId="7826"/>
    <cellStyle name="표준 2 2 6 19" xfId="7827"/>
    <cellStyle name="표준 2 2 6 2" xfId="7828"/>
    <cellStyle name="표준 2 2 6 2 10" xfId="7829"/>
    <cellStyle name="표준 2 2 6 2 11" xfId="7830"/>
    <cellStyle name="표준 2 2 6 2 12" xfId="7831"/>
    <cellStyle name="표준 2 2 6 2 13" xfId="7832"/>
    <cellStyle name="표준 2 2 6 2 14" xfId="7833"/>
    <cellStyle name="표준 2 2 6 2 15" xfId="7834"/>
    <cellStyle name="표준 2 2 6 2 16" xfId="7835"/>
    <cellStyle name="표준 2 2 6 2 17" xfId="7836"/>
    <cellStyle name="표준 2 2 6 2 18" xfId="7837"/>
    <cellStyle name="표준 2 2 6 2 19" xfId="7838"/>
    <cellStyle name="표준 2 2 6 2 2" xfId="7839"/>
    <cellStyle name="표준 2 2 6 2 2 10" xfId="7840"/>
    <cellStyle name="표준 2 2 6 2 2 11" xfId="7841"/>
    <cellStyle name="표준 2 2 6 2 2 12" xfId="7842"/>
    <cellStyle name="표준 2 2 6 2 2 13" xfId="7843"/>
    <cellStyle name="표준 2 2 6 2 2 14" xfId="7844"/>
    <cellStyle name="표준 2 2 6 2 2 15" xfId="7845"/>
    <cellStyle name="표준 2 2 6 2 2 16" xfId="7846"/>
    <cellStyle name="표준 2 2 6 2 2 17" xfId="7847"/>
    <cellStyle name="표준 2 2 6 2 2 18" xfId="7848"/>
    <cellStyle name="표준 2 2 6 2 2 19" xfId="7849"/>
    <cellStyle name="표준 2 2 6 2 2 2" xfId="7850"/>
    <cellStyle name="표준 2 2 6 2 2 2 10" xfId="7851"/>
    <cellStyle name="표준 2 2 6 2 2 2 11" xfId="7852"/>
    <cellStyle name="표준 2 2 6 2 2 2 12" xfId="7853"/>
    <cellStyle name="표준 2 2 6 2 2 2 13" xfId="7854"/>
    <cellStyle name="표준 2 2 6 2 2 2 14" xfId="7855"/>
    <cellStyle name="표준 2 2 6 2 2 2 15" xfId="7856"/>
    <cellStyle name="표준 2 2 6 2 2 2 16" xfId="7857"/>
    <cellStyle name="표준 2 2 6 2 2 2 17" xfId="7858"/>
    <cellStyle name="표준 2 2 6 2 2 2 18" xfId="7859"/>
    <cellStyle name="표준 2 2 6 2 2 2 19" xfId="7860"/>
    <cellStyle name="표준 2 2 6 2 2 2 2" xfId="7861"/>
    <cellStyle name="표준 2 2 6 2 2 2 2 2" xfId="7862"/>
    <cellStyle name="표준 2 2 6 2 2 2 2 3" xfId="7863"/>
    <cellStyle name="표준 2 2 6 2 2 2 2 4" xfId="7864"/>
    <cellStyle name="표준 2 2 6 2 2 2 20" xfId="7865"/>
    <cellStyle name="표준 2 2 6 2 2 2 21" xfId="7866"/>
    <cellStyle name="표준 2 2 6 2 2 2 22" xfId="7867"/>
    <cellStyle name="표준 2 2 6 2 2 2 23" xfId="7868"/>
    <cellStyle name="표준 2 2 6 2 2 2 24" xfId="7869"/>
    <cellStyle name="표준 2 2 6 2 2 2 3" xfId="7870"/>
    <cellStyle name="표준 2 2 6 2 2 2 4" xfId="7871"/>
    <cellStyle name="표준 2 2 6 2 2 2 5" xfId="7872"/>
    <cellStyle name="표준 2 2 6 2 2 2 6" xfId="7873"/>
    <cellStyle name="표준 2 2 6 2 2 2 7" xfId="7874"/>
    <cellStyle name="표준 2 2 6 2 2 2 8" xfId="7875"/>
    <cellStyle name="표준 2 2 6 2 2 2 9" xfId="7876"/>
    <cellStyle name="표준 2 2 6 2 2 20" xfId="7877"/>
    <cellStyle name="표준 2 2 6 2 2 21" xfId="7878"/>
    <cellStyle name="표준 2 2 6 2 2 22" xfId="7879"/>
    <cellStyle name="표준 2 2 6 2 2 23" xfId="7880"/>
    <cellStyle name="표준 2 2 6 2 2 24" xfId="7881"/>
    <cellStyle name="표준 2 2 6 2 2 3" xfId="7882"/>
    <cellStyle name="표준 2 2 6 2 2 3 2" xfId="7883"/>
    <cellStyle name="표준 2 2 6 2 2 3 3" xfId="7884"/>
    <cellStyle name="표준 2 2 6 2 2 3 4" xfId="7885"/>
    <cellStyle name="표준 2 2 6 2 2 3 5" xfId="7886"/>
    <cellStyle name="표준 2 2 6 2 2 3 6" xfId="7887"/>
    <cellStyle name="표준 2 2 6 2 2 3 7" xfId="7888"/>
    <cellStyle name="표준 2 2 6 2 2 4" xfId="7889"/>
    <cellStyle name="표준 2 2 6 2 2 4 2" xfId="7890"/>
    <cellStyle name="표준 2 2 6 2 2 4 3" xfId="7891"/>
    <cellStyle name="표준 2 2 6 2 2 4 4" xfId="7892"/>
    <cellStyle name="표준 2 2 6 2 2 4 5" xfId="7893"/>
    <cellStyle name="표준 2 2 6 2 2 4 6" xfId="7894"/>
    <cellStyle name="표준 2 2 6 2 2 4 7" xfId="7895"/>
    <cellStyle name="표준 2 2 6 2 2 5" xfId="7896"/>
    <cellStyle name="표준 2 2 6 2 2 6" xfId="7897"/>
    <cellStyle name="표준 2 2 6 2 2 7" xfId="7898"/>
    <cellStyle name="표준 2 2 6 2 2 8" xfId="7899"/>
    <cellStyle name="표준 2 2 6 2 2 9" xfId="7900"/>
    <cellStyle name="표준 2 2 6 2 20" xfId="7901"/>
    <cellStyle name="표준 2 2 6 2 21" xfId="7902"/>
    <cellStyle name="표준 2 2 6 2 22" xfId="7903"/>
    <cellStyle name="표준 2 2 6 2 23" xfId="7904"/>
    <cellStyle name="표준 2 2 6 2 24" xfId="7905"/>
    <cellStyle name="표준 2 2 6 2 25" xfId="7906"/>
    <cellStyle name="표준 2 2 6 2 26" xfId="7907"/>
    <cellStyle name="표준 2 2 6 2 27" xfId="7908"/>
    <cellStyle name="표준 2 2 6 2 28" xfId="7909"/>
    <cellStyle name="표준 2 2 6 2 29" xfId="7910"/>
    <cellStyle name="표준 2 2 6 2 3" xfId="7911"/>
    <cellStyle name="표준 2 2 6 2 3 2" xfId="7912"/>
    <cellStyle name="표준 2 2 6 2 3 3" xfId="7913"/>
    <cellStyle name="표준 2 2 6 2 3 4" xfId="7914"/>
    <cellStyle name="표준 2 2 6 2 3 5" xfId="7915"/>
    <cellStyle name="표준 2 2 6 2 3 6" xfId="7916"/>
    <cellStyle name="표준 2 2 6 2 3 7" xfId="7917"/>
    <cellStyle name="표준 2 2 6 2 30" xfId="7918"/>
    <cellStyle name="표준 2 2 6 2 31" xfId="7919"/>
    <cellStyle name="표준 2 2 6 2 32" xfId="7920"/>
    <cellStyle name="표준 2 2 6 2 33" xfId="7921"/>
    <cellStyle name="표준 2 2 6 2 34" xfId="7922"/>
    <cellStyle name="표준 2 2 6 2 35" xfId="7923"/>
    <cellStyle name="표준 2 2 6 2 4" xfId="7924"/>
    <cellStyle name="표준 2 2 6 2 4 2" xfId="7925"/>
    <cellStyle name="표준 2 2 6 2 4 3" xfId="7926"/>
    <cellStyle name="표준 2 2 6 2 4 4" xfId="7927"/>
    <cellStyle name="표준 2 2 6 2 4 5" xfId="7928"/>
    <cellStyle name="표준 2 2 6 2 4 6" xfId="7929"/>
    <cellStyle name="표준 2 2 6 2 4 7" xfId="7930"/>
    <cellStyle name="표준 2 2 6 2 5" xfId="7931"/>
    <cellStyle name="표준 2 2 6 2 6" xfId="7932"/>
    <cellStyle name="표준 2 2 6 2 7" xfId="7933"/>
    <cellStyle name="표준 2 2 6 2 8" xfId="7934"/>
    <cellStyle name="표준 2 2 6 2 9" xfId="7935"/>
    <cellStyle name="표준 2 2 6 20" xfId="7936"/>
    <cellStyle name="표준 2 2 6 21" xfId="7937"/>
    <cellStyle name="표준 2 2 6 22" xfId="7938"/>
    <cellStyle name="표준 2 2 6 23" xfId="7939"/>
    <cellStyle name="표준 2 2 6 24" xfId="7940"/>
    <cellStyle name="표준 2 2 6 25" xfId="7941"/>
    <cellStyle name="표준 2 2 6 26" xfId="7942"/>
    <cellStyle name="표준 2 2 6 27" xfId="7943"/>
    <cellStyle name="표준 2 2 6 28" xfId="7944"/>
    <cellStyle name="표준 2 2 6 29" xfId="7945"/>
    <cellStyle name="표준 2 2 6 3" xfId="7946"/>
    <cellStyle name="표준 2 2 6 3 10" xfId="7947"/>
    <cellStyle name="표준 2 2 6 3 11" xfId="7948"/>
    <cellStyle name="표준 2 2 6 3 12" xfId="7949"/>
    <cellStyle name="표준 2 2 6 3 13" xfId="7950"/>
    <cellStyle name="표준 2 2 6 3 14" xfId="7951"/>
    <cellStyle name="표준 2 2 6 3 15" xfId="7952"/>
    <cellStyle name="표준 2 2 6 3 16" xfId="7953"/>
    <cellStyle name="표준 2 2 6 3 17" xfId="7954"/>
    <cellStyle name="표준 2 2 6 3 18" xfId="7955"/>
    <cellStyle name="표준 2 2 6 3 19" xfId="7956"/>
    <cellStyle name="표준 2 2 6 3 2" xfId="7957"/>
    <cellStyle name="표준 2 2 6 3 2 10" xfId="7958"/>
    <cellStyle name="표준 2 2 6 3 2 11" xfId="7959"/>
    <cellStyle name="표준 2 2 6 3 2 12" xfId="7960"/>
    <cellStyle name="표준 2 2 6 3 2 13" xfId="7961"/>
    <cellStyle name="표준 2 2 6 3 2 14" xfId="7962"/>
    <cellStyle name="표준 2 2 6 3 2 15" xfId="7963"/>
    <cellStyle name="표준 2 2 6 3 2 16" xfId="7964"/>
    <cellStyle name="표준 2 2 6 3 2 17" xfId="7965"/>
    <cellStyle name="표준 2 2 6 3 2 18" xfId="7966"/>
    <cellStyle name="표준 2 2 6 3 2 19" xfId="7967"/>
    <cellStyle name="표준 2 2 6 3 2 2" xfId="7968"/>
    <cellStyle name="표준 2 2 6 3 2 20" xfId="7969"/>
    <cellStyle name="표준 2 2 6 3 2 21" xfId="7970"/>
    <cellStyle name="표준 2 2 6 3 2 22" xfId="7971"/>
    <cellStyle name="표준 2 2 6 3 2 3" xfId="7972"/>
    <cellStyle name="표준 2 2 6 3 2 4" xfId="7973"/>
    <cellStyle name="표준 2 2 6 3 2 5" xfId="7974"/>
    <cellStyle name="표준 2 2 6 3 2 6" xfId="7975"/>
    <cellStyle name="표준 2 2 6 3 2 7" xfId="7976"/>
    <cellStyle name="표준 2 2 6 3 2 8" xfId="7977"/>
    <cellStyle name="표준 2 2 6 3 2 9" xfId="7978"/>
    <cellStyle name="표준 2 2 6 3 20" xfId="7979"/>
    <cellStyle name="표준 2 2 6 3 21" xfId="7980"/>
    <cellStyle name="표준 2 2 6 3 22" xfId="7981"/>
    <cellStyle name="표준 2 2 6 3 23" xfId="7982"/>
    <cellStyle name="표준 2 2 6 3 24" xfId="7983"/>
    <cellStyle name="표준 2 2 6 3 25" xfId="7984"/>
    <cellStyle name="표준 2 2 6 3 26" xfId="7985"/>
    <cellStyle name="표준 2 2 6 3 27" xfId="7986"/>
    <cellStyle name="표준 2 2 6 3 28" xfId="7987"/>
    <cellStyle name="표준 2 2 6 3 3" xfId="7988"/>
    <cellStyle name="표준 2 2 6 3 4" xfId="7989"/>
    <cellStyle name="표준 2 2 6 3 5" xfId="7990"/>
    <cellStyle name="표준 2 2 6 3 6" xfId="7991"/>
    <cellStyle name="표준 2 2 6 3 7" xfId="7992"/>
    <cellStyle name="표준 2 2 6 3 8" xfId="7993"/>
    <cellStyle name="표준 2 2 6 3 9" xfId="7994"/>
    <cellStyle name="표준 2 2 6 30" xfId="7995"/>
    <cellStyle name="표준 2 2 6 31" xfId="7996"/>
    <cellStyle name="표준 2 2 6 32" xfId="7997"/>
    <cellStyle name="표준 2 2 6 33" xfId="7998"/>
    <cellStyle name="표준 2 2 6 34" xfId="7999"/>
    <cellStyle name="표준 2 2 6 35" xfId="8000"/>
    <cellStyle name="표준 2 2 6 36" xfId="7817"/>
    <cellStyle name="표준 2 2 6 4" xfId="8001"/>
    <cellStyle name="표준 2 2 6 4 10" xfId="8002"/>
    <cellStyle name="표준 2 2 6 4 11" xfId="8003"/>
    <cellStyle name="표준 2 2 6 4 12" xfId="8004"/>
    <cellStyle name="표준 2 2 6 4 13" xfId="8005"/>
    <cellStyle name="표준 2 2 6 4 14" xfId="8006"/>
    <cellStyle name="표준 2 2 6 4 15" xfId="8007"/>
    <cellStyle name="표준 2 2 6 4 16" xfId="8008"/>
    <cellStyle name="표준 2 2 6 4 17" xfId="8009"/>
    <cellStyle name="표준 2 2 6 4 18" xfId="8010"/>
    <cellStyle name="표준 2 2 6 4 19" xfId="8011"/>
    <cellStyle name="표준 2 2 6 4 2" xfId="8012"/>
    <cellStyle name="표준 2 2 6 4 2 10" xfId="8013"/>
    <cellStyle name="표준 2 2 6 4 2 11" xfId="8014"/>
    <cellStyle name="표준 2 2 6 4 2 12" xfId="8015"/>
    <cellStyle name="표준 2 2 6 4 2 13" xfId="8016"/>
    <cellStyle name="표준 2 2 6 4 2 14" xfId="8017"/>
    <cellStyle name="표준 2 2 6 4 2 15" xfId="8018"/>
    <cellStyle name="표준 2 2 6 4 2 16" xfId="8019"/>
    <cellStyle name="표준 2 2 6 4 2 17" xfId="8020"/>
    <cellStyle name="표준 2 2 6 4 2 18" xfId="8021"/>
    <cellStyle name="표준 2 2 6 4 2 19" xfId="8022"/>
    <cellStyle name="표준 2 2 6 4 2 2" xfId="8023"/>
    <cellStyle name="표준 2 2 6 4 2 20" xfId="8024"/>
    <cellStyle name="표준 2 2 6 4 2 21" xfId="8025"/>
    <cellStyle name="표준 2 2 6 4 2 22" xfId="8026"/>
    <cellStyle name="표준 2 2 6 4 2 3" xfId="8027"/>
    <cellStyle name="표준 2 2 6 4 2 4" xfId="8028"/>
    <cellStyle name="표준 2 2 6 4 2 5" xfId="8029"/>
    <cellStyle name="표준 2 2 6 4 2 6" xfId="8030"/>
    <cellStyle name="표준 2 2 6 4 2 7" xfId="8031"/>
    <cellStyle name="표준 2 2 6 4 2 8" xfId="8032"/>
    <cellStyle name="표준 2 2 6 4 2 9" xfId="8033"/>
    <cellStyle name="표준 2 2 6 4 20" xfId="8034"/>
    <cellStyle name="표준 2 2 6 4 21" xfId="8035"/>
    <cellStyle name="표준 2 2 6 4 22" xfId="8036"/>
    <cellStyle name="표준 2 2 6 4 23" xfId="8037"/>
    <cellStyle name="표준 2 2 6 4 24" xfId="8038"/>
    <cellStyle name="표준 2 2 6 4 25" xfId="8039"/>
    <cellStyle name="표준 2 2 6 4 26" xfId="8040"/>
    <cellStyle name="표준 2 2 6 4 27" xfId="8041"/>
    <cellStyle name="표준 2 2 6 4 28" xfId="8042"/>
    <cellStyle name="표준 2 2 6 4 3" xfId="8043"/>
    <cellStyle name="표준 2 2 6 4 4" xfId="8044"/>
    <cellStyle name="표준 2 2 6 4 5" xfId="8045"/>
    <cellStyle name="표준 2 2 6 4 6" xfId="8046"/>
    <cellStyle name="표준 2 2 6 4 7" xfId="8047"/>
    <cellStyle name="표준 2 2 6 4 8" xfId="8048"/>
    <cellStyle name="표준 2 2 6 4 9" xfId="8049"/>
    <cellStyle name="표준 2 2 6 5" xfId="8050"/>
    <cellStyle name="표준 2 2 6 5 10" xfId="8051"/>
    <cellStyle name="표준 2 2 6 5 11" xfId="8052"/>
    <cellStyle name="표준 2 2 6 5 12" xfId="8053"/>
    <cellStyle name="표준 2 2 6 5 13" xfId="8054"/>
    <cellStyle name="표준 2 2 6 5 14" xfId="8055"/>
    <cellStyle name="표준 2 2 6 5 15" xfId="8056"/>
    <cellStyle name="표준 2 2 6 5 16" xfId="8057"/>
    <cellStyle name="표준 2 2 6 5 17" xfId="8058"/>
    <cellStyle name="표준 2 2 6 5 18" xfId="8059"/>
    <cellStyle name="표준 2 2 6 5 19" xfId="8060"/>
    <cellStyle name="표준 2 2 6 5 2" xfId="8061"/>
    <cellStyle name="표준 2 2 6 5 2 10" xfId="8062"/>
    <cellStyle name="표준 2 2 6 5 2 11" xfId="8063"/>
    <cellStyle name="표준 2 2 6 5 2 12" xfId="8064"/>
    <cellStyle name="표준 2 2 6 5 2 13" xfId="8065"/>
    <cellStyle name="표준 2 2 6 5 2 14" xfId="8066"/>
    <cellStyle name="표준 2 2 6 5 2 15" xfId="8067"/>
    <cellStyle name="표준 2 2 6 5 2 16" xfId="8068"/>
    <cellStyle name="표준 2 2 6 5 2 17" xfId="8069"/>
    <cellStyle name="표준 2 2 6 5 2 18" xfId="8070"/>
    <cellStyle name="표준 2 2 6 5 2 19" xfId="8071"/>
    <cellStyle name="표준 2 2 6 5 2 2" xfId="8072"/>
    <cellStyle name="표준 2 2 6 5 2 20" xfId="8073"/>
    <cellStyle name="표준 2 2 6 5 2 21" xfId="8074"/>
    <cellStyle name="표준 2 2 6 5 2 22" xfId="8075"/>
    <cellStyle name="표준 2 2 6 5 2 3" xfId="8076"/>
    <cellStyle name="표준 2 2 6 5 2 4" xfId="8077"/>
    <cellStyle name="표준 2 2 6 5 2 5" xfId="8078"/>
    <cellStyle name="표준 2 2 6 5 2 6" xfId="8079"/>
    <cellStyle name="표준 2 2 6 5 2 7" xfId="8080"/>
    <cellStyle name="표준 2 2 6 5 2 8" xfId="8081"/>
    <cellStyle name="표준 2 2 6 5 2 9" xfId="8082"/>
    <cellStyle name="표준 2 2 6 5 20" xfId="8083"/>
    <cellStyle name="표준 2 2 6 5 21" xfId="8084"/>
    <cellStyle name="표준 2 2 6 5 22" xfId="8085"/>
    <cellStyle name="표준 2 2 6 5 23" xfId="8086"/>
    <cellStyle name="표준 2 2 6 5 24" xfId="8087"/>
    <cellStyle name="표준 2 2 6 5 25" xfId="8088"/>
    <cellStyle name="표준 2 2 6 5 26" xfId="8089"/>
    <cellStyle name="표준 2 2 6 5 27" xfId="8090"/>
    <cellStyle name="표준 2 2 6 5 28" xfId="8091"/>
    <cellStyle name="표준 2 2 6 5 3" xfId="8092"/>
    <cellStyle name="표준 2 2 6 5 4" xfId="8093"/>
    <cellStyle name="표준 2 2 6 5 5" xfId="8094"/>
    <cellStyle name="표준 2 2 6 5 6" xfId="8095"/>
    <cellStyle name="표준 2 2 6 5 7" xfId="8096"/>
    <cellStyle name="표준 2 2 6 5 8" xfId="8097"/>
    <cellStyle name="표준 2 2 6 5 9" xfId="8098"/>
    <cellStyle name="표준 2 2 6 6" xfId="8099"/>
    <cellStyle name="표준 2 2 6 6 2" xfId="8100"/>
    <cellStyle name="표준 2 2 6 6 3" xfId="8101"/>
    <cellStyle name="표준 2 2 6 6 4" xfId="8102"/>
    <cellStyle name="표준 2 2 6 6 5" xfId="8103"/>
    <cellStyle name="표준 2 2 6 6 6" xfId="8104"/>
    <cellStyle name="표준 2 2 6 6 7" xfId="8105"/>
    <cellStyle name="표준 2 2 6 7" xfId="8106"/>
    <cellStyle name="표준 2 2 6 7 2" xfId="8107"/>
    <cellStyle name="표준 2 2 6 7 3" xfId="8108"/>
    <cellStyle name="표준 2 2 6 7 4" xfId="8109"/>
    <cellStyle name="표준 2 2 6 7 5" xfId="8110"/>
    <cellStyle name="표준 2 2 6 7 6" xfId="8111"/>
    <cellStyle name="표준 2 2 6 7 7" xfId="8112"/>
    <cellStyle name="표준 2 2 6 8" xfId="8113"/>
    <cellStyle name="표준 2 2 6 8 2" xfId="8114"/>
    <cellStyle name="표준 2 2 6 8 3" xfId="8115"/>
    <cellStyle name="표준 2 2 6 8 4" xfId="8116"/>
    <cellStyle name="표준 2 2 6 8 5" xfId="8117"/>
    <cellStyle name="표준 2 2 6 8 6" xfId="8118"/>
    <cellStyle name="표준 2 2 6 8 7" xfId="8119"/>
    <cellStyle name="표준 2 2 6 9" xfId="8120"/>
    <cellStyle name="표준 2 2 6 9 2" xfId="8121"/>
    <cellStyle name="표준 2 2 6 9 3" xfId="8122"/>
    <cellStyle name="표준 2 2 6 9 4" xfId="8123"/>
    <cellStyle name="표준 2 2 6 9 5" xfId="8124"/>
    <cellStyle name="표준 2 2 6 9 6" xfId="8125"/>
    <cellStyle name="표준 2 2 6 9 7" xfId="8126"/>
    <cellStyle name="표준 2 2 7" xfId="1910"/>
    <cellStyle name="표준 2 2 7 10" xfId="8128"/>
    <cellStyle name="표준 2 2 7 11" xfId="8129"/>
    <cellStyle name="표준 2 2 7 12" xfId="8130"/>
    <cellStyle name="표준 2 2 7 13" xfId="8131"/>
    <cellStyle name="표준 2 2 7 14" xfId="8132"/>
    <cellStyle name="표준 2 2 7 15" xfId="8133"/>
    <cellStyle name="표준 2 2 7 16" xfId="8134"/>
    <cellStyle name="표준 2 2 7 17" xfId="8135"/>
    <cellStyle name="표준 2 2 7 18" xfId="8136"/>
    <cellStyle name="표준 2 2 7 19" xfId="8137"/>
    <cellStyle name="표준 2 2 7 2" xfId="8138"/>
    <cellStyle name="표준 2 2 7 2 10" xfId="8139"/>
    <cellStyle name="표준 2 2 7 2 11" xfId="8140"/>
    <cellStyle name="표준 2 2 7 2 12" xfId="8141"/>
    <cellStyle name="표준 2 2 7 2 13" xfId="8142"/>
    <cellStyle name="표준 2 2 7 2 14" xfId="8143"/>
    <cellStyle name="표준 2 2 7 2 15" xfId="8144"/>
    <cellStyle name="표준 2 2 7 2 16" xfId="8145"/>
    <cellStyle name="표준 2 2 7 2 17" xfId="8146"/>
    <cellStyle name="표준 2 2 7 2 18" xfId="8147"/>
    <cellStyle name="표준 2 2 7 2 19" xfId="8148"/>
    <cellStyle name="표준 2 2 7 2 2" xfId="8149"/>
    <cellStyle name="표준 2 2 7 2 2 10" xfId="8150"/>
    <cellStyle name="표준 2 2 7 2 2 11" xfId="8151"/>
    <cellStyle name="표준 2 2 7 2 2 12" xfId="8152"/>
    <cellStyle name="표준 2 2 7 2 2 13" xfId="8153"/>
    <cellStyle name="표준 2 2 7 2 2 14" xfId="8154"/>
    <cellStyle name="표준 2 2 7 2 2 15" xfId="8155"/>
    <cellStyle name="표준 2 2 7 2 2 16" xfId="8156"/>
    <cellStyle name="표준 2 2 7 2 2 17" xfId="8157"/>
    <cellStyle name="표준 2 2 7 2 2 18" xfId="8158"/>
    <cellStyle name="표준 2 2 7 2 2 19" xfId="8159"/>
    <cellStyle name="표준 2 2 7 2 2 2" xfId="8160"/>
    <cellStyle name="표준 2 2 7 2 2 2 2" xfId="8161"/>
    <cellStyle name="표준 2 2 7 2 2 2 3" xfId="8162"/>
    <cellStyle name="표준 2 2 7 2 2 2 4" xfId="8163"/>
    <cellStyle name="표준 2 2 7 2 2 20" xfId="8164"/>
    <cellStyle name="표준 2 2 7 2 2 21" xfId="8165"/>
    <cellStyle name="표준 2 2 7 2 2 22" xfId="8166"/>
    <cellStyle name="표준 2 2 7 2 2 23" xfId="8167"/>
    <cellStyle name="표준 2 2 7 2 2 24" xfId="8168"/>
    <cellStyle name="표준 2 2 7 2 2 3" xfId="8169"/>
    <cellStyle name="표준 2 2 7 2 2 4" xfId="8170"/>
    <cellStyle name="표준 2 2 7 2 2 5" xfId="8171"/>
    <cellStyle name="표준 2 2 7 2 2 6" xfId="8172"/>
    <cellStyle name="표준 2 2 7 2 2 7" xfId="8173"/>
    <cellStyle name="표준 2 2 7 2 2 8" xfId="8174"/>
    <cellStyle name="표준 2 2 7 2 2 9" xfId="8175"/>
    <cellStyle name="표준 2 2 7 2 20" xfId="8176"/>
    <cellStyle name="표준 2 2 7 2 21" xfId="8177"/>
    <cellStyle name="표준 2 2 7 2 22" xfId="8178"/>
    <cellStyle name="표준 2 2 7 2 23" xfId="8179"/>
    <cellStyle name="표준 2 2 7 2 24" xfId="8180"/>
    <cellStyle name="표준 2 2 7 2 3" xfId="8181"/>
    <cellStyle name="표준 2 2 7 2 4" xfId="8182"/>
    <cellStyle name="표준 2 2 7 2 5" xfId="8183"/>
    <cellStyle name="표준 2 2 7 2 6" xfId="8184"/>
    <cellStyle name="표준 2 2 7 2 7" xfId="8185"/>
    <cellStyle name="표준 2 2 7 2 8" xfId="8186"/>
    <cellStyle name="표준 2 2 7 2 9" xfId="8187"/>
    <cellStyle name="표준 2 2 7 20" xfId="8188"/>
    <cellStyle name="표준 2 2 7 21" xfId="8189"/>
    <cellStyle name="표준 2 2 7 22" xfId="8190"/>
    <cellStyle name="표준 2 2 7 23" xfId="8191"/>
    <cellStyle name="표준 2 2 7 24" xfId="8192"/>
    <cellStyle name="표준 2 2 7 25" xfId="8193"/>
    <cellStyle name="표준 2 2 7 26" xfId="8194"/>
    <cellStyle name="표준 2 2 7 27" xfId="8195"/>
    <cellStyle name="표준 2 2 7 28" xfId="8196"/>
    <cellStyle name="표준 2 2 7 29" xfId="8197"/>
    <cellStyle name="표준 2 2 7 3" xfId="8198"/>
    <cellStyle name="표준 2 2 7 30" xfId="8199"/>
    <cellStyle name="표준 2 2 7 31" xfId="8200"/>
    <cellStyle name="표준 2 2 7 32" xfId="8201"/>
    <cellStyle name="표준 2 2 7 33" xfId="8202"/>
    <cellStyle name="표준 2 2 7 34" xfId="8203"/>
    <cellStyle name="표준 2 2 7 35" xfId="8204"/>
    <cellStyle name="표준 2 2 7 36" xfId="8127"/>
    <cellStyle name="표준 2 2 7 4" xfId="8205"/>
    <cellStyle name="표준 2 2 7 5" xfId="8206"/>
    <cellStyle name="표준 2 2 7 6" xfId="8207"/>
    <cellStyle name="표준 2 2 7 7" xfId="8208"/>
    <cellStyle name="표준 2 2 7 8" xfId="8209"/>
    <cellStyle name="표준 2 2 7 9" xfId="8210"/>
    <cellStyle name="표준 2 2 8" xfId="1911"/>
    <cellStyle name="표준 2 2 8 10" xfId="8212"/>
    <cellStyle name="표준 2 2 8 11" xfId="8213"/>
    <cellStyle name="표준 2 2 8 12" xfId="8214"/>
    <cellStyle name="표준 2 2 8 13" xfId="8215"/>
    <cellStyle name="표준 2 2 8 14" xfId="8216"/>
    <cellStyle name="표준 2 2 8 15" xfId="8217"/>
    <cellStyle name="표준 2 2 8 16" xfId="8218"/>
    <cellStyle name="표준 2 2 8 17" xfId="8219"/>
    <cellStyle name="표준 2 2 8 18" xfId="8220"/>
    <cellStyle name="표준 2 2 8 19" xfId="8221"/>
    <cellStyle name="표준 2 2 8 2" xfId="8222"/>
    <cellStyle name="표준 2 2 8 2 10" xfId="8223"/>
    <cellStyle name="표준 2 2 8 2 11" xfId="8224"/>
    <cellStyle name="표준 2 2 8 2 12" xfId="8225"/>
    <cellStyle name="표준 2 2 8 2 13" xfId="8226"/>
    <cellStyle name="표준 2 2 8 2 14" xfId="8227"/>
    <cellStyle name="표준 2 2 8 2 15" xfId="8228"/>
    <cellStyle name="표준 2 2 8 2 16" xfId="8229"/>
    <cellStyle name="표준 2 2 8 2 17" xfId="8230"/>
    <cellStyle name="표준 2 2 8 2 18" xfId="8231"/>
    <cellStyle name="표준 2 2 8 2 19" xfId="8232"/>
    <cellStyle name="표준 2 2 8 2 2" xfId="8233"/>
    <cellStyle name="표준 2 2 8 2 2 2" xfId="8234"/>
    <cellStyle name="표준 2 2 8 2 2 3" xfId="8235"/>
    <cellStyle name="표준 2 2 8 2 2 4" xfId="8236"/>
    <cellStyle name="표준 2 2 8 2 20" xfId="8237"/>
    <cellStyle name="표준 2 2 8 2 21" xfId="8238"/>
    <cellStyle name="표준 2 2 8 2 22" xfId="8239"/>
    <cellStyle name="표준 2 2 8 2 23" xfId="8240"/>
    <cellStyle name="표준 2 2 8 2 24" xfId="8241"/>
    <cellStyle name="표준 2 2 8 2 25" xfId="8242"/>
    <cellStyle name="표준 2 2 8 2 26" xfId="8243"/>
    <cellStyle name="표준 2 2 8 2 27" xfId="8244"/>
    <cellStyle name="표준 2 2 8 2 28" xfId="8245"/>
    <cellStyle name="표준 2 2 8 2 29" xfId="8246"/>
    <cellStyle name="표준 2 2 8 2 3" xfId="8247"/>
    <cellStyle name="표준 2 2 8 2 3 2" xfId="8248"/>
    <cellStyle name="표준 2 2 8 2 3 3" xfId="8249"/>
    <cellStyle name="표준 2 2 8 2 3 4" xfId="8250"/>
    <cellStyle name="표준 2 2 8 2 3 5" xfId="8251"/>
    <cellStyle name="표준 2 2 8 2 3 6" xfId="8252"/>
    <cellStyle name="표준 2 2 8 2 3 7" xfId="8253"/>
    <cellStyle name="표준 2 2 8 2 30" xfId="8254"/>
    <cellStyle name="표준 2 2 8 2 4" xfId="8255"/>
    <cellStyle name="표준 2 2 8 2 4 2" xfId="8256"/>
    <cellStyle name="표준 2 2 8 2 4 3" xfId="8257"/>
    <cellStyle name="표준 2 2 8 2 4 4" xfId="8258"/>
    <cellStyle name="표준 2 2 8 2 4 5" xfId="8259"/>
    <cellStyle name="표준 2 2 8 2 4 6" xfId="8260"/>
    <cellStyle name="표준 2 2 8 2 4 7" xfId="8261"/>
    <cellStyle name="표준 2 2 8 2 5" xfId="8262"/>
    <cellStyle name="표준 2 2 8 2 6" xfId="8263"/>
    <cellStyle name="표준 2 2 8 2 7" xfId="8264"/>
    <cellStyle name="표준 2 2 8 2 8" xfId="8265"/>
    <cellStyle name="표준 2 2 8 2 9" xfId="8266"/>
    <cellStyle name="표준 2 2 8 20" xfId="8267"/>
    <cellStyle name="표준 2 2 8 21" xfId="8268"/>
    <cellStyle name="표준 2 2 8 22" xfId="8269"/>
    <cellStyle name="표준 2 2 8 23" xfId="8270"/>
    <cellStyle name="표준 2 2 8 24" xfId="8271"/>
    <cellStyle name="표준 2 2 8 25" xfId="8272"/>
    <cellStyle name="표준 2 2 8 26" xfId="8273"/>
    <cellStyle name="표준 2 2 8 27" xfId="8274"/>
    <cellStyle name="표준 2 2 8 28" xfId="8275"/>
    <cellStyle name="표준 2 2 8 29" xfId="8276"/>
    <cellStyle name="표준 2 2 8 3" xfId="8277"/>
    <cellStyle name="표준 2 2 8 3 2" xfId="8278"/>
    <cellStyle name="표준 2 2 8 3 3" xfId="8279"/>
    <cellStyle name="표준 2 2 8 3 4" xfId="8280"/>
    <cellStyle name="표준 2 2 8 3 5" xfId="8281"/>
    <cellStyle name="표준 2 2 8 3 6" xfId="8282"/>
    <cellStyle name="표준 2 2 8 3 7" xfId="8283"/>
    <cellStyle name="표준 2 2 8 30" xfId="8284"/>
    <cellStyle name="표준 2 2 8 31" xfId="8211"/>
    <cellStyle name="표준 2 2 8 4" xfId="8285"/>
    <cellStyle name="표준 2 2 8 4 2" xfId="8286"/>
    <cellStyle name="표준 2 2 8 4 3" xfId="8287"/>
    <cellStyle name="표준 2 2 8 4 4" xfId="8288"/>
    <cellStyle name="표준 2 2 8 4 5" xfId="8289"/>
    <cellStyle name="표준 2 2 8 4 6" xfId="8290"/>
    <cellStyle name="표준 2 2 8 4 7" xfId="8291"/>
    <cellStyle name="표준 2 2 8 5" xfId="8292"/>
    <cellStyle name="표준 2 2 8 6" xfId="8293"/>
    <cellStyle name="표준 2 2 8 7" xfId="8294"/>
    <cellStyle name="표준 2 2 8 8" xfId="8295"/>
    <cellStyle name="표준 2 2 8 9" xfId="8296"/>
    <cellStyle name="표준 2 2 9" xfId="1912"/>
    <cellStyle name="표준 2 2 9 10" xfId="8298"/>
    <cellStyle name="표준 2 2 9 11" xfId="8299"/>
    <cellStyle name="표준 2 2 9 12" xfId="8300"/>
    <cellStyle name="표준 2 2 9 13" xfId="8301"/>
    <cellStyle name="표준 2 2 9 14" xfId="8302"/>
    <cellStyle name="표준 2 2 9 15" xfId="8303"/>
    <cellStyle name="표준 2 2 9 16" xfId="8304"/>
    <cellStyle name="표준 2 2 9 17" xfId="8305"/>
    <cellStyle name="표준 2 2 9 18" xfId="8306"/>
    <cellStyle name="표준 2 2 9 19" xfId="8307"/>
    <cellStyle name="표준 2 2 9 2" xfId="8308"/>
    <cellStyle name="표준 2 2 9 2 10" xfId="8309"/>
    <cellStyle name="표준 2 2 9 2 11" xfId="8310"/>
    <cellStyle name="표준 2 2 9 2 12" xfId="8311"/>
    <cellStyle name="표준 2 2 9 2 13" xfId="8312"/>
    <cellStyle name="표준 2 2 9 2 14" xfId="8313"/>
    <cellStyle name="표준 2 2 9 2 15" xfId="8314"/>
    <cellStyle name="표준 2 2 9 2 16" xfId="8315"/>
    <cellStyle name="표준 2 2 9 2 17" xfId="8316"/>
    <cellStyle name="표준 2 2 9 2 18" xfId="8317"/>
    <cellStyle name="표준 2 2 9 2 19" xfId="8318"/>
    <cellStyle name="표준 2 2 9 2 2" xfId="8319"/>
    <cellStyle name="표준 2 2 9 2 2 2" xfId="8320"/>
    <cellStyle name="표준 2 2 9 2 2 3" xfId="8321"/>
    <cellStyle name="표준 2 2 9 2 2 4" xfId="8322"/>
    <cellStyle name="표준 2 2 9 2 20" xfId="8323"/>
    <cellStyle name="표준 2 2 9 2 21" xfId="8324"/>
    <cellStyle name="표준 2 2 9 2 22" xfId="8325"/>
    <cellStyle name="표준 2 2 9 2 23" xfId="8326"/>
    <cellStyle name="표준 2 2 9 2 24" xfId="8327"/>
    <cellStyle name="표준 2 2 9 2 3" xfId="8328"/>
    <cellStyle name="표준 2 2 9 2 4" xfId="8329"/>
    <cellStyle name="표준 2 2 9 2 5" xfId="8330"/>
    <cellStyle name="표준 2 2 9 2 6" xfId="8331"/>
    <cellStyle name="표준 2 2 9 2 7" xfId="8332"/>
    <cellStyle name="표준 2 2 9 2 8" xfId="8333"/>
    <cellStyle name="표준 2 2 9 2 9" xfId="8334"/>
    <cellStyle name="표준 2 2 9 20" xfId="8335"/>
    <cellStyle name="표준 2 2 9 21" xfId="8336"/>
    <cellStyle name="표준 2 2 9 22" xfId="8337"/>
    <cellStyle name="표준 2 2 9 23" xfId="8338"/>
    <cellStyle name="표준 2 2 9 24" xfId="8339"/>
    <cellStyle name="표준 2 2 9 25" xfId="8340"/>
    <cellStyle name="표준 2 2 9 26" xfId="8341"/>
    <cellStyle name="표준 2 2 9 27" xfId="8342"/>
    <cellStyle name="표준 2 2 9 28" xfId="8343"/>
    <cellStyle name="표준 2 2 9 29" xfId="8344"/>
    <cellStyle name="표준 2 2 9 3" xfId="8345"/>
    <cellStyle name="표준 2 2 9 30" xfId="8346"/>
    <cellStyle name="표준 2 2 9 31" xfId="8297"/>
    <cellStyle name="표준 2 2 9 4" xfId="8347"/>
    <cellStyle name="표준 2 2 9 5" xfId="8348"/>
    <cellStyle name="표준 2 2 9 6" xfId="8349"/>
    <cellStyle name="표준 2 2 9 7" xfId="8350"/>
    <cellStyle name="표준 2 2 9 8" xfId="8351"/>
    <cellStyle name="표준 2 2 9 9" xfId="8352"/>
    <cellStyle name="표준 2 20" xfId="1913"/>
    <cellStyle name="표준 2 20 10" xfId="8354"/>
    <cellStyle name="표준 2 20 11" xfId="8353"/>
    <cellStyle name="표준 2 20 2" xfId="8355"/>
    <cellStyle name="표준 2 20 3" xfId="8356"/>
    <cellStyle name="표준 2 20 4" xfId="8357"/>
    <cellStyle name="표준 2 20 5" xfId="8358"/>
    <cellStyle name="표준 2 20 6" xfId="8359"/>
    <cellStyle name="표준 2 20 7" xfId="8360"/>
    <cellStyle name="표준 2 20 8" xfId="8361"/>
    <cellStyle name="표준 2 20 9" xfId="8362"/>
    <cellStyle name="표준 2 21" xfId="1914"/>
    <cellStyle name="표준 2 21 10" xfId="8364"/>
    <cellStyle name="표준 2 21 11" xfId="8363"/>
    <cellStyle name="표준 2 21 2" xfId="8365"/>
    <cellStyle name="표준 2 21 3" xfId="8366"/>
    <cellStyle name="표준 2 21 4" xfId="8367"/>
    <cellStyle name="표준 2 21 5" xfId="8368"/>
    <cellStyle name="표준 2 21 6" xfId="8369"/>
    <cellStyle name="표준 2 21 7" xfId="8370"/>
    <cellStyle name="표준 2 21 8" xfId="8371"/>
    <cellStyle name="표준 2 21 9" xfId="8372"/>
    <cellStyle name="표준 2 22" xfId="1915"/>
    <cellStyle name="표준 2 22 10" xfId="8374"/>
    <cellStyle name="표준 2 22 11" xfId="8373"/>
    <cellStyle name="표준 2 22 2" xfId="8375"/>
    <cellStyle name="표준 2 22 3" xfId="8376"/>
    <cellStyle name="표준 2 22 4" xfId="8377"/>
    <cellStyle name="표준 2 22 5" xfId="8378"/>
    <cellStyle name="표준 2 22 6" xfId="8379"/>
    <cellStyle name="표준 2 22 7" xfId="8380"/>
    <cellStyle name="표준 2 22 8" xfId="8381"/>
    <cellStyle name="표준 2 22 9" xfId="8382"/>
    <cellStyle name="표준 2 23" xfId="1916"/>
    <cellStyle name="표준 2 23 10" xfId="8384"/>
    <cellStyle name="표준 2 23 11" xfId="8383"/>
    <cellStyle name="표준 2 23 2" xfId="8385"/>
    <cellStyle name="표준 2 23 3" xfId="8386"/>
    <cellStyle name="표준 2 23 4" xfId="8387"/>
    <cellStyle name="표준 2 23 5" xfId="8388"/>
    <cellStyle name="표준 2 23 6" xfId="8389"/>
    <cellStyle name="표준 2 23 7" xfId="8390"/>
    <cellStyle name="표준 2 23 8" xfId="8391"/>
    <cellStyle name="표준 2 23 9" xfId="8392"/>
    <cellStyle name="표준 2 24" xfId="1917"/>
    <cellStyle name="표준 2 24 10" xfId="8394"/>
    <cellStyle name="표준 2 24 11" xfId="8393"/>
    <cellStyle name="표준 2 24 2" xfId="8395"/>
    <cellStyle name="표준 2 24 3" xfId="8396"/>
    <cellStyle name="표준 2 24 4" xfId="8397"/>
    <cellStyle name="표준 2 24 5" xfId="8398"/>
    <cellStyle name="표준 2 24 6" xfId="8399"/>
    <cellStyle name="표준 2 24 7" xfId="8400"/>
    <cellStyle name="표준 2 24 8" xfId="8401"/>
    <cellStyle name="표준 2 24 9" xfId="8402"/>
    <cellStyle name="표준 2 25" xfId="1918"/>
    <cellStyle name="표준 2 25 10" xfId="8404"/>
    <cellStyle name="표준 2 25 11" xfId="8403"/>
    <cellStyle name="표준 2 25 2" xfId="8405"/>
    <cellStyle name="표준 2 25 3" xfId="8406"/>
    <cellStyle name="표준 2 25 4" xfId="8407"/>
    <cellStyle name="표준 2 25 5" xfId="8408"/>
    <cellStyle name="표준 2 25 6" xfId="8409"/>
    <cellStyle name="표준 2 25 7" xfId="8410"/>
    <cellStyle name="표준 2 25 8" xfId="8411"/>
    <cellStyle name="표준 2 25 9" xfId="8412"/>
    <cellStyle name="표준 2 26" xfId="1919"/>
    <cellStyle name="표준 2 26 10" xfId="8414"/>
    <cellStyle name="표준 2 26 11" xfId="8413"/>
    <cellStyle name="표준 2 26 2" xfId="8415"/>
    <cellStyle name="표준 2 26 3" xfId="8416"/>
    <cellStyle name="표준 2 26 4" xfId="8417"/>
    <cellStyle name="표준 2 26 5" xfId="8418"/>
    <cellStyle name="표준 2 26 6" xfId="8419"/>
    <cellStyle name="표준 2 26 7" xfId="8420"/>
    <cellStyle name="표준 2 26 8" xfId="8421"/>
    <cellStyle name="표준 2 26 9" xfId="8422"/>
    <cellStyle name="표준 2 27" xfId="1920"/>
    <cellStyle name="표준 2 27 10" xfId="8424"/>
    <cellStyle name="표준 2 27 11" xfId="8423"/>
    <cellStyle name="표준 2 27 2" xfId="8425"/>
    <cellStyle name="표준 2 27 3" xfId="8426"/>
    <cellStyle name="표준 2 27 4" xfId="8427"/>
    <cellStyle name="표준 2 27 5" xfId="8428"/>
    <cellStyle name="표준 2 27 6" xfId="8429"/>
    <cellStyle name="표준 2 27 7" xfId="8430"/>
    <cellStyle name="표준 2 27 8" xfId="8431"/>
    <cellStyle name="표준 2 27 9" xfId="8432"/>
    <cellStyle name="표준 2 28" xfId="1921"/>
    <cellStyle name="표준 2 28 2" xfId="8434"/>
    <cellStyle name="표준 2 28 3" xfId="8435"/>
    <cellStyle name="표준 2 28 4" xfId="8436"/>
    <cellStyle name="표준 2 28 5" xfId="8433"/>
    <cellStyle name="표준 2 29" xfId="1922"/>
    <cellStyle name="표준 2 29 2" xfId="8438"/>
    <cellStyle name="표준 2 29 3" xfId="8439"/>
    <cellStyle name="표준 2 29 4" xfId="8440"/>
    <cellStyle name="표준 2 29 5" xfId="8437"/>
    <cellStyle name="표준 2 3" xfId="1923"/>
    <cellStyle name="표준 2 3 10" xfId="8442"/>
    <cellStyle name="표준 2 3 11" xfId="8443"/>
    <cellStyle name="표준 2 3 12" xfId="8444"/>
    <cellStyle name="표준 2 3 13" xfId="8441"/>
    <cellStyle name="표준 2 3 2" xfId="1924"/>
    <cellStyle name="표준 2 3 2 10" xfId="8446"/>
    <cellStyle name="표준 2 3 2 11" xfId="8447"/>
    <cellStyle name="표준 2 3 2 12" xfId="8445"/>
    <cellStyle name="표준 2 3 2 2" xfId="8448"/>
    <cellStyle name="표준 2 3 2 2 2" xfId="8449"/>
    <cellStyle name="표준 2 3 2 2 2 2" xfId="8450"/>
    <cellStyle name="표준 2 3 2 2 2 2 2" xfId="8451"/>
    <cellStyle name="표준 2 3 2 2 2 2 3" xfId="8452"/>
    <cellStyle name="표준 2 3 2 2 2 2 4" xfId="8453"/>
    <cellStyle name="표준 2 3 2 2 2 3" xfId="8454"/>
    <cellStyle name="표준 2 3 2 2 2 4" xfId="8455"/>
    <cellStyle name="표준 2 3 2 2 3" xfId="8456"/>
    <cellStyle name="표준 2 3 2 2 4" xfId="8457"/>
    <cellStyle name="표준 2 3 2 2 5" xfId="8458"/>
    <cellStyle name="표준 2 3 2 2 6" xfId="8459"/>
    <cellStyle name="표준 2 3 2 2 7" xfId="8460"/>
    <cellStyle name="표준 2 3 2 2 8" xfId="8461"/>
    <cellStyle name="표준 2 3 2 2 9" xfId="8462"/>
    <cellStyle name="표준 2 3 2 3" xfId="8463"/>
    <cellStyle name="표준 2 3 2 4" xfId="8464"/>
    <cellStyle name="표준 2 3 2 5" xfId="8465"/>
    <cellStyle name="표준 2 3 2 5 2" xfId="8466"/>
    <cellStyle name="표준 2 3 2 5 2 2" xfId="8467"/>
    <cellStyle name="표준 2 3 2 5 2 3" xfId="8468"/>
    <cellStyle name="표준 2 3 2 5 2 4" xfId="8469"/>
    <cellStyle name="표준 2 3 2 5 3" xfId="8470"/>
    <cellStyle name="표준 2 3 2 5 4" xfId="8471"/>
    <cellStyle name="표준 2 3 2 6" xfId="8472"/>
    <cellStyle name="표준 2 3 2 7" xfId="8473"/>
    <cellStyle name="표준 2 3 2 8" xfId="8474"/>
    <cellStyle name="표준 2 3 2 9" xfId="8475"/>
    <cellStyle name="표준 2 3 3" xfId="1925"/>
    <cellStyle name="표준 2 3 3 2" xfId="8476"/>
    <cellStyle name="표준 2 3 4" xfId="8477"/>
    <cellStyle name="표준 2 3 4 2" xfId="8478"/>
    <cellStyle name="표준 2 3 4 2 2" xfId="8479"/>
    <cellStyle name="표준 2 3 4 2 2 2" xfId="8480"/>
    <cellStyle name="표준 2 3 4 2 2 3" xfId="8481"/>
    <cellStyle name="표준 2 3 4 2 2 4" xfId="8482"/>
    <cellStyle name="표준 2 3 4 2 3" xfId="8483"/>
    <cellStyle name="표준 2 3 4 2 4" xfId="8484"/>
    <cellStyle name="표준 2 3 4 3" xfId="8485"/>
    <cellStyle name="표준 2 3 4 4" xfId="8486"/>
    <cellStyle name="표준 2 3 4 5" xfId="8487"/>
    <cellStyle name="표준 2 3 4 6" xfId="8488"/>
    <cellStyle name="표준 2 3 4 7" xfId="8489"/>
    <cellStyle name="표준 2 3 4 8" xfId="8490"/>
    <cellStyle name="표준 2 3 4 9" xfId="8491"/>
    <cellStyle name="표준 2 3 5" xfId="8492"/>
    <cellStyle name="표준 2 3 6" xfId="8493"/>
    <cellStyle name="표준 2 3 6 2" xfId="8494"/>
    <cellStyle name="표준 2 3 6 2 2" xfId="8495"/>
    <cellStyle name="표준 2 3 6 2 3" xfId="8496"/>
    <cellStyle name="표준 2 3 6 2 4" xfId="8497"/>
    <cellStyle name="표준 2 3 6 3" xfId="8498"/>
    <cellStyle name="표준 2 3 6 4" xfId="8499"/>
    <cellStyle name="표준 2 3 7" xfId="8500"/>
    <cellStyle name="표준 2 3 8" xfId="8501"/>
    <cellStyle name="표준 2 3 9" xfId="8502"/>
    <cellStyle name="표준 2 30" xfId="1926"/>
    <cellStyle name="표준 2 30 2" xfId="8504"/>
    <cellStyle name="표준 2 30 3" xfId="8505"/>
    <cellStyle name="표준 2 30 4" xfId="8506"/>
    <cellStyle name="표준 2 30 5" xfId="8503"/>
    <cellStyle name="표준 2 31" xfId="1927"/>
    <cellStyle name="표준 2 31 2" xfId="8508"/>
    <cellStyle name="표준 2 31 3" xfId="8509"/>
    <cellStyle name="표준 2 31 4" xfId="8510"/>
    <cellStyle name="표준 2 31 5" xfId="8507"/>
    <cellStyle name="표준 2 32" xfId="1928"/>
    <cellStyle name="표준 2 32 2" xfId="8512"/>
    <cellStyle name="표준 2 32 3" xfId="8513"/>
    <cellStyle name="표준 2 32 4" xfId="8514"/>
    <cellStyle name="표준 2 32 5" xfId="8511"/>
    <cellStyle name="표준 2 33" xfId="1929"/>
    <cellStyle name="표준 2 33 2" xfId="8516"/>
    <cellStyle name="표준 2 33 3" xfId="8517"/>
    <cellStyle name="표준 2 33 4" xfId="8518"/>
    <cellStyle name="표준 2 33 5" xfId="8515"/>
    <cellStyle name="표준 2 34" xfId="8519"/>
    <cellStyle name="표준 2 35" xfId="8520"/>
    <cellStyle name="표준 2 36" xfId="8521"/>
    <cellStyle name="표준 2 37" xfId="8522"/>
    <cellStyle name="표준 2 38" xfId="8523"/>
    <cellStyle name="표준 2 39" xfId="8524"/>
    <cellStyle name="표준 2 4" xfId="1930"/>
    <cellStyle name="표준 2 4 2" xfId="8525"/>
    <cellStyle name="표준 2 40" xfId="8526"/>
    <cellStyle name="표준 2 41" xfId="8527"/>
    <cellStyle name="표준 2 42" xfId="8528"/>
    <cellStyle name="표준 2 43" xfId="8529"/>
    <cellStyle name="표준 2 44" xfId="8530"/>
    <cellStyle name="표준 2 45" xfId="8531"/>
    <cellStyle name="표준 2 46" xfId="8532"/>
    <cellStyle name="표준 2 47" xfId="8533"/>
    <cellStyle name="표준 2 48" xfId="8534"/>
    <cellStyle name="표준 2 49" xfId="8535"/>
    <cellStyle name="표준 2 5" xfId="1931"/>
    <cellStyle name="표준 2 5 2" xfId="8536"/>
    <cellStyle name="표준 2 50" xfId="8537"/>
    <cellStyle name="표준 2 51" xfId="8538"/>
    <cellStyle name="표준 2 52" xfId="8539"/>
    <cellStyle name="표준 2 53" xfId="8540"/>
    <cellStyle name="표준 2 54" xfId="8541"/>
    <cellStyle name="표준 2 55" xfId="8542"/>
    <cellStyle name="표준 2 56" xfId="8543"/>
    <cellStyle name="표준 2 57" xfId="8544"/>
    <cellStyle name="표준 2 58" xfId="8545"/>
    <cellStyle name="표준 2 59" xfId="8546"/>
    <cellStyle name="표준 2 6" xfId="1932"/>
    <cellStyle name="표준 2 6 10" xfId="8548"/>
    <cellStyle name="표준 2 6 11" xfId="8549"/>
    <cellStyle name="표준 2 6 12" xfId="8547"/>
    <cellStyle name="표준 2 6 2" xfId="1933"/>
    <cellStyle name="표준 2 6 2 2" xfId="8550"/>
    <cellStyle name="표준 2 6 3" xfId="8551"/>
    <cellStyle name="표준 2 6 4" xfId="8552"/>
    <cellStyle name="표준 2 6 5" xfId="8553"/>
    <cellStyle name="표준 2 6 6" xfId="8554"/>
    <cellStyle name="표준 2 6 7" xfId="8555"/>
    <cellStyle name="표준 2 6 8" xfId="8556"/>
    <cellStyle name="표준 2 6 9" xfId="8557"/>
    <cellStyle name="표준 2 60" xfId="8558"/>
    <cellStyle name="표준 2 61" xfId="8559"/>
    <cellStyle name="표준 2 62" xfId="8560"/>
    <cellStyle name="표준 2 63" xfId="8561"/>
    <cellStyle name="표준 2 64" xfId="8562"/>
    <cellStyle name="표준 2 65" xfId="8563"/>
    <cellStyle name="표준 2 66" xfId="8564"/>
    <cellStyle name="표준 2 67" xfId="8565"/>
    <cellStyle name="표준 2 68" xfId="8566"/>
    <cellStyle name="표준 2 69" xfId="6819"/>
    <cellStyle name="표준 2 7" xfId="1934"/>
    <cellStyle name="표준 2 7 2" xfId="8567"/>
    <cellStyle name="표준 2 70" xfId="9439"/>
    <cellStyle name="표준 2 71" xfId="9442"/>
    <cellStyle name="표준 2 72" xfId="9443"/>
    <cellStyle name="표준 2 73" xfId="9444"/>
    <cellStyle name="표준 2 74" xfId="9445"/>
    <cellStyle name="표준 2 75" xfId="9446"/>
    <cellStyle name="표준 2 8" xfId="1935"/>
    <cellStyle name="표준 2 8 2" xfId="8568"/>
    <cellStyle name="표준 2 9" xfId="1936"/>
    <cellStyle name="표준 2 9 10" xfId="8570"/>
    <cellStyle name="표준 2 9 11" xfId="8571"/>
    <cellStyle name="표준 2 9 12" xfId="8572"/>
    <cellStyle name="표준 2 9 13" xfId="8573"/>
    <cellStyle name="표준 2 9 14" xfId="8574"/>
    <cellStyle name="표준 2 9 15" xfId="8575"/>
    <cellStyle name="표준 2 9 16" xfId="8576"/>
    <cellStyle name="표준 2 9 17" xfId="8577"/>
    <cellStyle name="표준 2 9 18" xfId="8578"/>
    <cellStyle name="표준 2 9 19" xfId="8579"/>
    <cellStyle name="표준 2 9 2" xfId="8580"/>
    <cellStyle name="표준 2 9 2 10" xfId="8581"/>
    <cellStyle name="표준 2 9 2 11" xfId="8582"/>
    <cellStyle name="표준 2 9 2 12" xfId="8583"/>
    <cellStyle name="표준 2 9 2 13" xfId="8584"/>
    <cellStyle name="표준 2 9 2 14" xfId="8585"/>
    <cellStyle name="표준 2 9 2 15" xfId="8586"/>
    <cellStyle name="표준 2 9 2 16" xfId="8587"/>
    <cellStyle name="표준 2 9 2 17" xfId="8588"/>
    <cellStyle name="표준 2 9 2 18" xfId="8589"/>
    <cellStyle name="표준 2 9 2 19" xfId="8590"/>
    <cellStyle name="표준 2 9 2 2" xfId="8591"/>
    <cellStyle name="표준 2 9 2 2 10" xfId="8592"/>
    <cellStyle name="표준 2 9 2 2 11" xfId="8593"/>
    <cellStyle name="표준 2 9 2 2 12" xfId="8594"/>
    <cellStyle name="표준 2 9 2 2 13" xfId="8595"/>
    <cellStyle name="표준 2 9 2 2 14" xfId="8596"/>
    <cellStyle name="표준 2 9 2 2 15" xfId="8597"/>
    <cellStyle name="표준 2 9 2 2 16" xfId="8598"/>
    <cellStyle name="표준 2 9 2 2 17" xfId="8599"/>
    <cellStyle name="표준 2 9 2 2 18" xfId="8600"/>
    <cellStyle name="표준 2 9 2 2 19" xfId="8601"/>
    <cellStyle name="표준 2 9 2 2 2" xfId="8602"/>
    <cellStyle name="표준 2 9 2 2 2 10" xfId="8603"/>
    <cellStyle name="표준 2 9 2 2 2 11" xfId="8604"/>
    <cellStyle name="표준 2 9 2 2 2 12" xfId="8605"/>
    <cellStyle name="표준 2 9 2 2 2 13" xfId="8606"/>
    <cellStyle name="표준 2 9 2 2 2 14" xfId="8607"/>
    <cellStyle name="표준 2 9 2 2 2 15" xfId="8608"/>
    <cellStyle name="표준 2 9 2 2 2 16" xfId="8609"/>
    <cellStyle name="표준 2 9 2 2 2 17" xfId="8610"/>
    <cellStyle name="표준 2 9 2 2 2 18" xfId="8611"/>
    <cellStyle name="표준 2 9 2 2 2 19" xfId="8612"/>
    <cellStyle name="표준 2 9 2 2 2 2" xfId="8613"/>
    <cellStyle name="표준 2 9 2 2 2 2 2" xfId="8614"/>
    <cellStyle name="표준 2 9 2 2 2 2 3" xfId="8615"/>
    <cellStyle name="표준 2 9 2 2 2 2 4" xfId="8616"/>
    <cellStyle name="표준 2 9 2 2 2 20" xfId="8617"/>
    <cellStyle name="표준 2 9 2 2 2 21" xfId="8618"/>
    <cellStyle name="표준 2 9 2 2 2 22" xfId="8619"/>
    <cellStyle name="표준 2 9 2 2 2 23" xfId="8620"/>
    <cellStyle name="표준 2 9 2 2 2 24" xfId="8621"/>
    <cellStyle name="표준 2 9 2 2 2 3" xfId="8622"/>
    <cellStyle name="표준 2 9 2 2 2 4" xfId="8623"/>
    <cellStyle name="표준 2 9 2 2 2 5" xfId="8624"/>
    <cellStyle name="표준 2 9 2 2 2 6" xfId="8625"/>
    <cellStyle name="표준 2 9 2 2 2 7" xfId="8626"/>
    <cellStyle name="표준 2 9 2 2 2 8" xfId="8627"/>
    <cellStyle name="표준 2 9 2 2 2 9" xfId="8628"/>
    <cellStyle name="표준 2 9 2 2 20" xfId="8629"/>
    <cellStyle name="표준 2 9 2 2 21" xfId="8630"/>
    <cellStyle name="표준 2 9 2 2 22" xfId="8631"/>
    <cellStyle name="표준 2 9 2 2 23" xfId="8632"/>
    <cellStyle name="표준 2 9 2 2 24" xfId="8633"/>
    <cellStyle name="표준 2 9 2 2 3" xfId="8634"/>
    <cellStyle name="표준 2 9 2 2 3 2" xfId="8635"/>
    <cellStyle name="표준 2 9 2 2 3 3" xfId="8636"/>
    <cellStyle name="표준 2 9 2 2 3 4" xfId="8637"/>
    <cellStyle name="표준 2 9 2 2 3 5" xfId="8638"/>
    <cellStyle name="표준 2 9 2 2 3 6" xfId="8639"/>
    <cellStyle name="표준 2 9 2 2 3 7" xfId="8640"/>
    <cellStyle name="표준 2 9 2 2 4" xfId="8641"/>
    <cellStyle name="표준 2 9 2 2 4 2" xfId="8642"/>
    <cellStyle name="표준 2 9 2 2 4 3" xfId="8643"/>
    <cellStyle name="표준 2 9 2 2 4 4" xfId="8644"/>
    <cellStyle name="표준 2 9 2 2 4 5" xfId="8645"/>
    <cellStyle name="표준 2 9 2 2 4 6" xfId="8646"/>
    <cellStyle name="표준 2 9 2 2 4 7" xfId="8647"/>
    <cellStyle name="표준 2 9 2 2 5" xfId="8648"/>
    <cellStyle name="표준 2 9 2 2 6" xfId="8649"/>
    <cellStyle name="표준 2 9 2 2 7" xfId="8650"/>
    <cellStyle name="표준 2 9 2 2 8" xfId="8651"/>
    <cellStyle name="표준 2 9 2 2 9" xfId="8652"/>
    <cellStyle name="표준 2 9 2 20" xfId="8653"/>
    <cellStyle name="표준 2 9 2 21" xfId="8654"/>
    <cellStyle name="표준 2 9 2 22" xfId="8655"/>
    <cellStyle name="표준 2 9 2 23" xfId="8656"/>
    <cellStyle name="표준 2 9 2 24" xfId="8657"/>
    <cellStyle name="표준 2 9 2 25" xfId="8658"/>
    <cellStyle name="표준 2 9 2 26" xfId="8659"/>
    <cellStyle name="표준 2 9 2 27" xfId="8660"/>
    <cellStyle name="표준 2 9 2 28" xfId="8661"/>
    <cellStyle name="표준 2 9 2 29" xfId="8662"/>
    <cellStyle name="표준 2 9 2 3" xfId="8663"/>
    <cellStyle name="표준 2 9 2 3 2" xfId="8664"/>
    <cellStyle name="표준 2 9 2 3 3" xfId="8665"/>
    <cellStyle name="표준 2 9 2 3 4" xfId="8666"/>
    <cellStyle name="표준 2 9 2 3 5" xfId="8667"/>
    <cellStyle name="표준 2 9 2 3 6" xfId="8668"/>
    <cellStyle name="표준 2 9 2 3 7" xfId="8669"/>
    <cellStyle name="표준 2 9 2 30" xfId="8670"/>
    <cellStyle name="표준 2 9 2 31" xfId="8671"/>
    <cellStyle name="표준 2 9 2 32" xfId="8672"/>
    <cellStyle name="표준 2 9 2 33" xfId="8673"/>
    <cellStyle name="표준 2 9 2 34" xfId="8674"/>
    <cellStyle name="표준 2 9 2 35" xfId="8675"/>
    <cellStyle name="표준 2 9 2 4" xfId="8676"/>
    <cellStyle name="표준 2 9 2 4 2" xfId="8677"/>
    <cellStyle name="표준 2 9 2 4 3" xfId="8678"/>
    <cellStyle name="표준 2 9 2 4 4" xfId="8679"/>
    <cellStyle name="표준 2 9 2 4 5" xfId="8680"/>
    <cellStyle name="표준 2 9 2 4 6" xfId="8681"/>
    <cellStyle name="표준 2 9 2 4 7" xfId="8682"/>
    <cellStyle name="표준 2 9 2 5" xfId="8683"/>
    <cellStyle name="표준 2 9 2 6" xfId="8684"/>
    <cellStyle name="표준 2 9 2 7" xfId="8685"/>
    <cellStyle name="표준 2 9 2 8" xfId="8686"/>
    <cellStyle name="표준 2 9 2 9" xfId="8687"/>
    <cellStyle name="표준 2 9 20" xfId="8688"/>
    <cellStyle name="표준 2 9 21" xfId="8689"/>
    <cellStyle name="표준 2 9 22" xfId="8690"/>
    <cellStyle name="표준 2 9 23" xfId="8691"/>
    <cellStyle name="표준 2 9 24" xfId="8692"/>
    <cellStyle name="표준 2 9 25" xfId="8693"/>
    <cellStyle name="표준 2 9 26" xfId="8694"/>
    <cellStyle name="표준 2 9 27" xfId="8695"/>
    <cellStyle name="표준 2 9 28" xfId="8696"/>
    <cellStyle name="표준 2 9 29" xfId="8697"/>
    <cellStyle name="표준 2 9 3" xfId="8698"/>
    <cellStyle name="표준 2 9 3 10" xfId="8699"/>
    <cellStyle name="표준 2 9 3 11" xfId="8700"/>
    <cellStyle name="표준 2 9 3 12" xfId="8701"/>
    <cellStyle name="표준 2 9 3 13" xfId="8702"/>
    <cellStyle name="표준 2 9 3 14" xfId="8703"/>
    <cellStyle name="표준 2 9 3 15" xfId="8704"/>
    <cellStyle name="표준 2 9 3 16" xfId="8705"/>
    <cellStyle name="표준 2 9 3 17" xfId="8706"/>
    <cellStyle name="표준 2 9 3 18" xfId="8707"/>
    <cellStyle name="표준 2 9 3 19" xfId="8708"/>
    <cellStyle name="표준 2 9 3 2" xfId="8709"/>
    <cellStyle name="표준 2 9 3 2 10" xfId="8710"/>
    <cellStyle name="표준 2 9 3 2 11" xfId="8711"/>
    <cellStyle name="표준 2 9 3 2 12" xfId="8712"/>
    <cellStyle name="표준 2 9 3 2 13" xfId="8713"/>
    <cellStyle name="표준 2 9 3 2 14" xfId="8714"/>
    <cellStyle name="표준 2 9 3 2 15" xfId="8715"/>
    <cellStyle name="표준 2 9 3 2 16" xfId="8716"/>
    <cellStyle name="표준 2 9 3 2 17" xfId="8717"/>
    <cellStyle name="표준 2 9 3 2 18" xfId="8718"/>
    <cellStyle name="표준 2 9 3 2 19" xfId="8719"/>
    <cellStyle name="표준 2 9 3 2 2" xfId="8720"/>
    <cellStyle name="표준 2 9 3 2 20" xfId="8721"/>
    <cellStyle name="표준 2 9 3 2 21" xfId="8722"/>
    <cellStyle name="표준 2 9 3 2 22" xfId="8723"/>
    <cellStyle name="표준 2 9 3 2 3" xfId="8724"/>
    <cellStyle name="표준 2 9 3 2 4" xfId="8725"/>
    <cellStyle name="표준 2 9 3 2 5" xfId="8726"/>
    <cellStyle name="표준 2 9 3 2 6" xfId="8727"/>
    <cellStyle name="표준 2 9 3 2 7" xfId="8728"/>
    <cellStyle name="표준 2 9 3 2 8" xfId="8729"/>
    <cellStyle name="표준 2 9 3 2 9" xfId="8730"/>
    <cellStyle name="표준 2 9 3 20" xfId="8731"/>
    <cellStyle name="표준 2 9 3 21" xfId="8732"/>
    <cellStyle name="표준 2 9 3 22" xfId="8733"/>
    <cellStyle name="표준 2 9 3 23" xfId="8734"/>
    <cellStyle name="표준 2 9 3 24" xfId="8735"/>
    <cellStyle name="표준 2 9 3 25" xfId="8736"/>
    <cellStyle name="표준 2 9 3 26" xfId="8737"/>
    <cellStyle name="표준 2 9 3 27" xfId="8738"/>
    <cellStyle name="표준 2 9 3 28" xfId="8739"/>
    <cellStyle name="표준 2 9 3 3" xfId="8740"/>
    <cellStyle name="표준 2 9 3 4" xfId="8741"/>
    <cellStyle name="표준 2 9 3 5" xfId="8742"/>
    <cellStyle name="표준 2 9 3 6" xfId="8743"/>
    <cellStyle name="표준 2 9 3 7" xfId="8744"/>
    <cellStyle name="표준 2 9 3 8" xfId="8745"/>
    <cellStyle name="표준 2 9 3 9" xfId="8746"/>
    <cellStyle name="표준 2 9 30" xfId="8747"/>
    <cellStyle name="표준 2 9 31" xfId="8748"/>
    <cellStyle name="표준 2 9 32" xfId="8749"/>
    <cellStyle name="표준 2 9 33" xfId="8750"/>
    <cellStyle name="표준 2 9 34" xfId="8751"/>
    <cellStyle name="표준 2 9 35" xfId="8752"/>
    <cellStyle name="표준 2 9 36" xfId="8569"/>
    <cellStyle name="표준 2 9 4" xfId="8753"/>
    <cellStyle name="표준 2 9 4 10" xfId="8754"/>
    <cellStyle name="표준 2 9 4 11" xfId="8755"/>
    <cellStyle name="표준 2 9 4 12" xfId="8756"/>
    <cellStyle name="표준 2 9 4 13" xfId="8757"/>
    <cellStyle name="표준 2 9 4 14" xfId="8758"/>
    <cellStyle name="표준 2 9 4 15" xfId="8759"/>
    <cellStyle name="표준 2 9 4 16" xfId="8760"/>
    <cellStyle name="표준 2 9 4 17" xfId="8761"/>
    <cellStyle name="표준 2 9 4 18" xfId="8762"/>
    <cellStyle name="표준 2 9 4 19" xfId="8763"/>
    <cellStyle name="표준 2 9 4 2" xfId="8764"/>
    <cellStyle name="표준 2 9 4 2 10" xfId="8765"/>
    <cellStyle name="표준 2 9 4 2 11" xfId="8766"/>
    <cellStyle name="표준 2 9 4 2 12" xfId="8767"/>
    <cellStyle name="표준 2 9 4 2 13" xfId="8768"/>
    <cellStyle name="표준 2 9 4 2 14" xfId="8769"/>
    <cellStyle name="표준 2 9 4 2 15" xfId="8770"/>
    <cellStyle name="표준 2 9 4 2 16" xfId="8771"/>
    <cellStyle name="표준 2 9 4 2 17" xfId="8772"/>
    <cellStyle name="표준 2 9 4 2 18" xfId="8773"/>
    <cellStyle name="표준 2 9 4 2 19" xfId="8774"/>
    <cellStyle name="표준 2 9 4 2 2" xfId="8775"/>
    <cellStyle name="표준 2 9 4 2 20" xfId="8776"/>
    <cellStyle name="표준 2 9 4 2 21" xfId="8777"/>
    <cellStyle name="표준 2 9 4 2 22" xfId="8778"/>
    <cellStyle name="표준 2 9 4 2 3" xfId="8779"/>
    <cellStyle name="표준 2 9 4 2 4" xfId="8780"/>
    <cellStyle name="표준 2 9 4 2 5" xfId="8781"/>
    <cellStyle name="표준 2 9 4 2 6" xfId="8782"/>
    <cellStyle name="표준 2 9 4 2 7" xfId="8783"/>
    <cellStyle name="표준 2 9 4 2 8" xfId="8784"/>
    <cellStyle name="표준 2 9 4 2 9" xfId="8785"/>
    <cellStyle name="표준 2 9 4 20" xfId="8786"/>
    <cellStyle name="표준 2 9 4 21" xfId="8787"/>
    <cellStyle name="표준 2 9 4 22" xfId="8788"/>
    <cellStyle name="표준 2 9 4 23" xfId="8789"/>
    <cellStyle name="표준 2 9 4 24" xfId="8790"/>
    <cellStyle name="표준 2 9 4 25" xfId="8791"/>
    <cellStyle name="표준 2 9 4 26" xfId="8792"/>
    <cellStyle name="표준 2 9 4 27" xfId="8793"/>
    <cellStyle name="표준 2 9 4 28" xfId="8794"/>
    <cellStyle name="표준 2 9 4 3" xfId="8795"/>
    <cellStyle name="표준 2 9 4 4" xfId="8796"/>
    <cellStyle name="표준 2 9 4 5" xfId="8797"/>
    <cellStyle name="표준 2 9 4 6" xfId="8798"/>
    <cellStyle name="표준 2 9 4 7" xfId="8799"/>
    <cellStyle name="표준 2 9 4 8" xfId="8800"/>
    <cellStyle name="표준 2 9 4 9" xfId="8801"/>
    <cellStyle name="표준 2 9 5" xfId="8802"/>
    <cellStyle name="표준 2 9 5 10" xfId="8803"/>
    <cellStyle name="표준 2 9 5 11" xfId="8804"/>
    <cellStyle name="표준 2 9 5 12" xfId="8805"/>
    <cellStyle name="표준 2 9 5 13" xfId="8806"/>
    <cellStyle name="표준 2 9 5 14" xfId="8807"/>
    <cellStyle name="표준 2 9 5 15" xfId="8808"/>
    <cellStyle name="표준 2 9 5 16" xfId="8809"/>
    <cellStyle name="표준 2 9 5 17" xfId="8810"/>
    <cellStyle name="표준 2 9 5 18" xfId="8811"/>
    <cellStyle name="표준 2 9 5 19" xfId="8812"/>
    <cellStyle name="표준 2 9 5 2" xfId="8813"/>
    <cellStyle name="표준 2 9 5 2 10" xfId="8814"/>
    <cellStyle name="표준 2 9 5 2 11" xfId="8815"/>
    <cellStyle name="표준 2 9 5 2 12" xfId="8816"/>
    <cellStyle name="표준 2 9 5 2 13" xfId="8817"/>
    <cellStyle name="표준 2 9 5 2 14" xfId="8818"/>
    <cellStyle name="표준 2 9 5 2 15" xfId="8819"/>
    <cellStyle name="표준 2 9 5 2 16" xfId="8820"/>
    <cellStyle name="표준 2 9 5 2 17" xfId="8821"/>
    <cellStyle name="표준 2 9 5 2 18" xfId="8822"/>
    <cellStyle name="표준 2 9 5 2 19" xfId="8823"/>
    <cellStyle name="표준 2 9 5 2 2" xfId="8824"/>
    <cellStyle name="표준 2 9 5 2 20" xfId="8825"/>
    <cellStyle name="표준 2 9 5 2 21" xfId="8826"/>
    <cellStyle name="표준 2 9 5 2 22" xfId="8827"/>
    <cellStyle name="표준 2 9 5 2 3" xfId="8828"/>
    <cellStyle name="표준 2 9 5 2 4" xfId="8829"/>
    <cellStyle name="표준 2 9 5 2 5" xfId="8830"/>
    <cellStyle name="표준 2 9 5 2 6" xfId="8831"/>
    <cellStyle name="표준 2 9 5 2 7" xfId="8832"/>
    <cellStyle name="표준 2 9 5 2 8" xfId="8833"/>
    <cellStyle name="표준 2 9 5 2 9" xfId="8834"/>
    <cellStyle name="표준 2 9 5 20" xfId="8835"/>
    <cellStyle name="표준 2 9 5 21" xfId="8836"/>
    <cellStyle name="표준 2 9 5 22" xfId="8837"/>
    <cellStyle name="표준 2 9 5 23" xfId="8838"/>
    <cellStyle name="표준 2 9 5 24" xfId="8839"/>
    <cellStyle name="표준 2 9 5 25" xfId="8840"/>
    <cellStyle name="표준 2 9 5 26" xfId="8841"/>
    <cellStyle name="표준 2 9 5 27" xfId="8842"/>
    <cellStyle name="표준 2 9 5 28" xfId="8843"/>
    <cellStyle name="표준 2 9 5 3" xfId="8844"/>
    <cellStyle name="표준 2 9 5 4" xfId="8845"/>
    <cellStyle name="표준 2 9 5 5" xfId="8846"/>
    <cellStyle name="표준 2 9 5 6" xfId="8847"/>
    <cellStyle name="표준 2 9 5 7" xfId="8848"/>
    <cellStyle name="표준 2 9 5 8" xfId="8849"/>
    <cellStyle name="표준 2 9 5 9" xfId="8850"/>
    <cellStyle name="표준 2 9 6" xfId="8851"/>
    <cellStyle name="표준 2 9 6 2" xfId="8852"/>
    <cellStyle name="표준 2 9 6 3" xfId="8853"/>
    <cellStyle name="표준 2 9 6 4" xfId="8854"/>
    <cellStyle name="표준 2 9 6 5" xfId="8855"/>
    <cellStyle name="표준 2 9 6 6" xfId="8856"/>
    <cellStyle name="표준 2 9 6 7" xfId="8857"/>
    <cellStyle name="표준 2 9 7" xfId="8858"/>
    <cellStyle name="표준 2 9 7 2" xfId="8859"/>
    <cellStyle name="표준 2 9 7 3" xfId="8860"/>
    <cellStyle name="표준 2 9 7 4" xfId="8861"/>
    <cellStyle name="표준 2 9 7 5" xfId="8862"/>
    <cellStyle name="표준 2 9 7 6" xfId="8863"/>
    <cellStyle name="표준 2 9 7 7" xfId="8864"/>
    <cellStyle name="표준 2 9 8" xfId="8865"/>
    <cellStyle name="표준 2 9 8 2" xfId="8866"/>
    <cellStyle name="표준 2 9 8 3" xfId="8867"/>
    <cellStyle name="표준 2 9 8 4" xfId="8868"/>
    <cellStyle name="표준 2 9 8 5" xfId="8869"/>
    <cellStyle name="표준 2 9 8 6" xfId="8870"/>
    <cellStyle name="표준 2 9 8 7" xfId="8871"/>
    <cellStyle name="표준 2 9 9" xfId="8872"/>
    <cellStyle name="표준 2 9 9 2" xfId="8873"/>
    <cellStyle name="표준 2 9 9 3" xfId="8874"/>
    <cellStyle name="표준 2 9 9 4" xfId="8875"/>
    <cellStyle name="표준 2 9 9 5" xfId="8876"/>
    <cellStyle name="표준 2 9 9 6" xfId="8877"/>
    <cellStyle name="표준 2 9 9 7" xfId="8878"/>
    <cellStyle name="표준 20" xfId="1937"/>
    <cellStyle name="표준 20 2" xfId="1938"/>
    <cellStyle name="표준 20 2 2" xfId="8880"/>
    <cellStyle name="표준 20 3" xfId="8879"/>
    <cellStyle name="표준 21" xfId="1939"/>
    <cellStyle name="표준 21 2" xfId="1940"/>
    <cellStyle name="표준 21 2 2" xfId="8882"/>
    <cellStyle name="표준 21 3" xfId="8881"/>
    <cellStyle name="표준 22" xfId="1941"/>
    <cellStyle name="표준 22 2" xfId="1942"/>
    <cellStyle name="표준 22 2 2" xfId="8884"/>
    <cellStyle name="표준 22 3" xfId="8883"/>
    <cellStyle name="표준 23" xfId="1943"/>
    <cellStyle name="표준 23 2" xfId="1944"/>
    <cellStyle name="표준 23 2 2" xfId="8886"/>
    <cellStyle name="표준 23 3" xfId="8885"/>
    <cellStyle name="표준 24" xfId="1945"/>
    <cellStyle name="표준 24 2" xfId="1946"/>
    <cellStyle name="표준 24 2 2" xfId="8888"/>
    <cellStyle name="표준 24 3" xfId="1947"/>
    <cellStyle name="표준 24 3 2" xfId="8889"/>
    <cellStyle name="표준 24 4" xfId="8887"/>
    <cellStyle name="표준 25" xfId="1948"/>
    <cellStyle name="표준 25 2" xfId="1949"/>
    <cellStyle name="표준 25 2 2" xfId="8891"/>
    <cellStyle name="표준 25 3" xfId="1950"/>
    <cellStyle name="표준 25 3 2" xfId="8892"/>
    <cellStyle name="표준 25 4" xfId="1951"/>
    <cellStyle name="표준 25 4 2" xfId="8893"/>
    <cellStyle name="표준 25 5" xfId="1952"/>
    <cellStyle name="표준 25 5 2" xfId="8894"/>
    <cellStyle name="표준 25 6" xfId="8890"/>
    <cellStyle name="표준 26" xfId="1953"/>
    <cellStyle name="표준 26 2" xfId="1954"/>
    <cellStyle name="표준 26 2 2" xfId="8896"/>
    <cellStyle name="표준 26 3" xfId="1955"/>
    <cellStyle name="표준 26 3 2" xfId="8897"/>
    <cellStyle name="표준 26 4" xfId="8895"/>
    <cellStyle name="표준 27" xfId="1956"/>
    <cellStyle name="표준 27 2" xfId="1957"/>
    <cellStyle name="표준 27 2 2" xfId="8899"/>
    <cellStyle name="표준 27 3" xfId="8898"/>
    <cellStyle name="표준 28" xfId="1958"/>
    <cellStyle name="표준 28 2" xfId="1959"/>
    <cellStyle name="표준 28 2 2" xfId="8901"/>
    <cellStyle name="표준 28 3" xfId="8900"/>
    <cellStyle name="표준 29" xfId="1960"/>
    <cellStyle name="표준 29 2" xfId="1961"/>
    <cellStyle name="표준 29 2 2" xfId="8903"/>
    <cellStyle name="표준 29 3" xfId="8902"/>
    <cellStyle name="표준 3" xfId="1962"/>
    <cellStyle name="표준 3 10" xfId="8905"/>
    <cellStyle name="표준 3 11" xfId="8906"/>
    <cellStyle name="표준 3 12" xfId="8907"/>
    <cellStyle name="표준 3 13" xfId="8908"/>
    <cellStyle name="표준 3 14" xfId="8909"/>
    <cellStyle name="표준 3 15" xfId="8910"/>
    <cellStyle name="표준 3 16" xfId="8911"/>
    <cellStyle name="표준 3 17" xfId="8912"/>
    <cellStyle name="표준 3 18" xfId="8913"/>
    <cellStyle name="표준 3 19" xfId="8914"/>
    <cellStyle name="표준 3 2" xfId="1963"/>
    <cellStyle name="표준 3 2 10" xfId="8916"/>
    <cellStyle name="표준 3 2 10 2" xfId="8917"/>
    <cellStyle name="표준 3 2 10 3" xfId="8918"/>
    <cellStyle name="표준 3 2 10 4" xfId="8919"/>
    <cellStyle name="표준 3 2 10 5" xfId="8920"/>
    <cellStyle name="표준 3 2 10 6" xfId="8921"/>
    <cellStyle name="표준 3 2 10 7" xfId="8922"/>
    <cellStyle name="표준 3 2 11" xfId="8923"/>
    <cellStyle name="표준 3 2 11 2" xfId="8924"/>
    <cellStyle name="표준 3 2 11 3" xfId="8925"/>
    <cellStyle name="표준 3 2 11 4" xfId="8926"/>
    <cellStyle name="표준 3 2 11 5" xfId="8927"/>
    <cellStyle name="표준 3 2 11 6" xfId="8928"/>
    <cellStyle name="표준 3 2 11 7" xfId="8929"/>
    <cellStyle name="표준 3 2 12" xfId="8930"/>
    <cellStyle name="표준 3 2 13" xfId="8931"/>
    <cellStyle name="표준 3 2 14" xfId="8932"/>
    <cellStyle name="표준 3 2 15" xfId="8933"/>
    <cellStyle name="표준 3 2 16" xfId="8934"/>
    <cellStyle name="표준 3 2 17" xfId="8935"/>
    <cellStyle name="표준 3 2 18" xfId="8936"/>
    <cellStyle name="표준 3 2 19" xfId="8915"/>
    <cellStyle name="표준 3 2 2" xfId="1964"/>
    <cellStyle name="표준 3 2 2 10" xfId="8938"/>
    <cellStyle name="표준 3 2 2 11" xfId="8939"/>
    <cellStyle name="표준 3 2 2 12" xfId="8937"/>
    <cellStyle name="표준 3 2 2 2" xfId="8940"/>
    <cellStyle name="표준 3 2 2 2 2" xfId="8941"/>
    <cellStyle name="표준 3 2 2 2 2 2" xfId="8942"/>
    <cellStyle name="표준 3 2 2 2 2 2 2" xfId="8943"/>
    <cellStyle name="표준 3 2 2 2 2 2 3" xfId="8944"/>
    <cellStyle name="표준 3 2 2 2 2 2 4" xfId="8945"/>
    <cellStyle name="표준 3 2 2 2 2 3" xfId="8946"/>
    <cellStyle name="표준 3 2 2 2 2 4" xfId="8947"/>
    <cellStyle name="표준 3 2 2 2 3" xfId="8948"/>
    <cellStyle name="표준 3 2 2 2 4" xfId="8949"/>
    <cellStyle name="표준 3 2 2 2 5" xfId="8950"/>
    <cellStyle name="표준 3 2 2 2 6" xfId="8951"/>
    <cellStyle name="표준 3 2 2 2 7" xfId="8952"/>
    <cellStyle name="표준 3 2 2 2 8" xfId="8953"/>
    <cellStyle name="표준 3 2 2 2 9" xfId="8954"/>
    <cellStyle name="표준 3 2 2 3" xfId="8955"/>
    <cellStyle name="표준 3 2 2 4" xfId="8956"/>
    <cellStyle name="표준 3 2 2 5" xfId="8957"/>
    <cellStyle name="표준 3 2 2 5 2" xfId="8958"/>
    <cellStyle name="표준 3 2 2 5 2 2" xfId="8959"/>
    <cellStyle name="표준 3 2 2 5 2 3" xfId="8960"/>
    <cellStyle name="표준 3 2 2 5 2 4" xfId="8961"/>
    <cellStyle name="표준 3 2 2 5 3" xfId="8962"/>
    <cellStyle name="표준 3 2 2 5 4" xfId="8963"/>
    <cellStyle name="표준 3 2 2 6" xfId="8964"/>
    <cellStyle name="표준 3 2 2 7" xfId="8965"/>
    <cellStyle name="표준 3 2 2 8" xfId="8966"/>
    <cellStyle name="표준 3 2 2 9" xfId="8967"/>
    <cellStyle name="표준 3 2 3" xfId="1965"/>
    <cellStyle name="표준 3 2 3 2" xfId="8968"/>
    <cellStyle name="표준 3 2 4" xfId="1966"/>
    <cellStyle name="표준 3 2 4 10" xfId="8970"/>
    <cellStyle name="표준 3 2 4 11" xfId="8971"/>
    <cellStyle name="표준 3 2 4 12" xfId="8969"/>
    <cellStyle name="표준 3 2 4 2" xfId="1967"/>
    <cellStyle name="표준 3 2 4 2 2" xfId="8972"/>
    <cellStyle name="표준 3 2 4 3" xfId="8973"/>
    <cellStyle name="표준 3 2 4 4" xfId="8974"/>
    <cellStyle name="표준 3 2 4 5" xfId="8975"/>
    <cellStyle name="표준 3 2 4 6" xfId="8976"/>
    <cellStyle name="표준 3 2 4 7" xfId="8977"/>
    <cellStyle name="표준 3 2 4 8" xfId="8978"/>
    <cellStyle name="표준 3 2 4 9" xfId="8979"/>
    <cellStyle name="표준 3 2 5" xfId="8980"/>
    <cellStyle name="표준 3 2 5 10" xfId="8981"/>
    <cellStyle name="표준 3 2 5 11" xfId="8982"/>
    <cellStyle name="표준 3 2 5 12" xfId="8983"/>
    <cellStyle name="표준 3 2 5 13" xfId="8984"/>
    <cellStyle name="표준 3 2 5 14" xfId="8985"/>
    <cellStyle name="표준 3 2 5 2" xfId="8986"/>
    <cellStyle name="표준 3 2 5 2 10" xfId="8987"/>
    <cellStyle name="표준 3 2 5 2 2" xfId="8988"/>
    <cellStyle name="표준 3 2 5 2 2 2" xfId="8989"/>
    <cellStyle name="표준 3 2 5 2 2 2 2" xfId="8990"/>
    <cellStyle name="표준 3 2 5 2 2 2 3" xfId="8991"/>
    <cellStyle name="표준 3 2 5 2 2 2 4" xfId="8992"/>
    <cellStyle name="표준 3 2 5 2 2 2 5" xfId="8993"/>
    <cellStyle name="표준 3 2 5 2 2 2 6" xfId="8994"/>
    <cellStyle name="표준 3 2 5 2 2 2 7" xfId="8995"/>
    <cellStyle name="표준 3 2 5 2 2 3" xfId="8996"/>
    <cellStyle name="표준 3 2 5 2 2 4" xfId="8997"/>
    <cellStyle name="표준 3 2 5 2 2 5" xfId="8998"/>
    <cellStyle name="표준 3 2 5 2 2 6" xfId="8999"/>
    <cellStyle name="표준 3 2 5 2 2 7" xfId="9000"/>
    <cellStyle name="표준 3 2 5 2 2 8" xfId="9001"/>
    <cellStyle name="표준 3 2 5 2 2 9" xfId="9002"/>
    <cellStyle name="표준 3 2 5 2 3" xfId="9003"/>
    <cellStyle name="표준 3 2 5 2 3 2" xfId="9004"/>
    <cellStyle name="표준 3 2 5 2 3 3" xfId="9005"/>
    <cellStyle name="표준 3 2 5 2 3 4" xfId="9006"/>
    <cellStyle name="표준 3 2 5 2 3 5" xfId="9007"/>
    <cellStyle name="표준 3 2 5 2 3 6" xfId="9008"/>
    <cellStyle name="표준 3 2 5 2 3 7" xfId="9009"/>
    <cellStyle name="표준 3 2 5 2 4" xfId="9010"/>
    <cellStyle name="표준 3 2 5 2 4 2" xfId="9011"/>
    <cellStyle name="표준 3 2 5 2 4 3" xfId="9012"/>
    <cellStyle name="표준 3 2 5 2 4 4" xfId="9013"/>
    <cellStyle name="표준 3 2 5 2 4 5" xfId="9014"/>
    <cellStyle name="표준 3 2 5 2 4 6" xfId="9015"/>
    <cellStyle name="표준 3 2 5 2 4 7" xfId="9016"/>
    <cellStyle name="표준 3 2 5 2 5" xfId="9017"/>
    <cellStyle name="표준 3 2 5 2 6" xfId="9018"/>
    <cellStyle name="표준 3 2 5 2 7" xfId="9019"/>
    <cellStyle name="표준 3 2 5 2 8" xfId="9020"/>
    <cellStyle name="표준 3 2 5 2 9" xfId="9021"/>
    <cellStyle name="표준 3 2 5 3" xfId="9022"/>
    <cellStyle name="표준 3 2 5 4" xfId="9023"/>
    <cellStyle name="표준 3 2 5 5" xfId="9024"/>
    <cellStyle name="표준 3 2 5 5 2" xfId="9025"/>
    <cellStyle name="표준 3 2 5 5 3" xfId="9026"/>
    <cellStyle name="표준 3 2 5 5 4" xfId="9027"/>
    <cellStyle name="표준 3 2 5 5 5" xfId="9028"/>
    <cellStyle name="표준 3 2 5 5 6" xfId="9029"/>
    <cellStyle name="표준 3 2 5 5 7" xfId="9030"/>
    <cellStyle name="표준 3 2 5 6" xfId="9031"/>
    <cellStyle name="표준 3 2 5 6 2" xfId="9032"/>
    <cellStyle name="표준 3 2 5 6 3" xfId="9033"/>
    <cellStyle name="표준 3 2 5 6 4" xfId="9034"/>
    <cellStyle name="표준 3 2 5 6 5" xfId="9035"/>
    <cellStyle name="표준 3 2 5 6 6" xfId="9036"/>
    <cellStyle name="표준 3 2 5 6 7" xfId="9037"/>
    <cellStyle name="표준 3 2 5 7" xfId="9038"/>
    <cellStyle name="표준 3 2 5 7 2" xfId="9039"/>
    <cellStyle name="표준 3 2 5 7 3" xfId="9040"/>
    <cellStyle name="표준 3 2 5 7 4" xfId="9041"/>
    <cellStyle name="표준 3 2 5 7 5" xfId="9042"/>
    <cellStyle name="표준 3 2 5 7 6" xfId="9043"/>
    <cellStyle name="표준 3 2 5 7 7" xfId="9044"/>
    <cellStyle name="표준 3 2 5 8" xfId="9045"/>
    <cellStyle name="표준 3 2 5 9" xfId="9046"/>
    <cellStyle name="표준 3 2 6" xfId="9047"/>
    <cellStyle name="표준 3 2 7" xfId="9048"/>
    <cellStyle name="표준 3 2 7 2" xfId="9049"/>
    <cellStyle name="표준 3 2 7 2 2" xfId="9050"/>
    <cellStyle name="표준 3 2 7 2 3" xfId="9051"/>
    <cellStyle name="표준 3 2 7 2 4" xfId="9052"/>
    <cellStyle name="표준 3 2 7 3" xfId="9053"/>
    <cellStyle name="표준 3 2 7 4" xfId="9054"/>
    <cellStyle name="표준 3 2 8" xfId="9055"/>
    <cellStyle name="표준 3 2 9" xfId="9056"/>
    <cellStyle name="표준 3 2 9 2" xfId="9057"/>
    <cellStyle name="표준 3 2 9 3" xfId="9058"/>
    <cellStyle name="표준 3 2 9 4" xfId="9059"/>
    <cellStyle name="표준 3 2 9 5" xfId="9060"/>
    <cellStyle name="표준 3 2 9 6" xfId="9061"/>
    <cellStyle name="표준 3 2 9 7" xfId="9062"/>
    <cellStyle name="표준 3 20" xfId="9063"/>
    <cellStyle name="표준 3 21" xfId="9064"/>
    <cellStyle name="표준 3 22" xfId="9065"/>
    <cellStyle name="표준 3 23" xfId="9066"/>
    <cellStyle name="표준 3 24" xfId="9067"/>
    <cellStyle name="표준 3 25" xfId="9068"/>
    <cellStyle name="표준 3 26" xfId="9069"/>
    <cellStyle name="표준 3 27" xfId="9070"/>
    <cellStyle name="표준 3 28" xfId="9071"/>
    <cellStyle name="표준 3 29" xfId="9072"/>
    <cellStyle name="표준 3 3" xfId="1968"/>
    <cellStyle name="표준 3 3 2" xfId="9073"/>
    <cellStyle name="표준 3 30" xfId="9074"/>
    <cellStyle name="표준 3 31" xfId="9075"/>
    <cellStyle name="표준 3 32" xfId="9076"/>
    <cellStyle name="표준 3 33" xfId="9077"/>
    <cellStyle name="표준 3 34" xfId="9078"/>
    <cellStyle name="표준 3 35" xfId="9079"/>
    <cellStyle name="표준 3 36" xfId="9080"/>
    <cellStyle name="표준 3 37" xfId="9081"/>
    <cellStyle name="표준 3 38" xfId="9082"/>
    <cellStyle name="표준 3 39" xfId="9083"/>
    <cellStyle name="표준 3 4" xfId="1969"/>
    <cellStyle name="표준 3 4 10" xfId="9085"/>
    <cellStyle name="표준 3 4 11" xfId="9086"/>
    <cellStyle name="표준 3 4 12" xfId="9087"/>
    <cellStyle name="표준 3 4 13" xfId="9088"/>
    <cellStyle name="표준 3 4 14" xfId="9089"/>
    <cellStyle name="표준 3 4 15" xfId="9090"/>
    <cellStyle name="표준 3 4 16" xfId="9084"/>
    <cellStyle name="표준 3 4 2" xfId="1970"/>
    <cellStyle name="표준 3 4 2 10" xfId="9092"/>
    <cellStyle name="표준 3 4 2 11" xfId="9093"/>
    <cellStyle name="표준 3 4 2 12" xfId="9091"/>
    <cellStyle name="표준 3 4 2 2" xfId="1971"/>
    <cellStyle name="표준 3 4 2 2 2" xfId="9094"/>
    <cellStyle name="표준 3 4 2 3" xfId="9095"/>
    <cellStyle name="표준 3 4 2 4" xfId="9096"/>
    <cellStyle name="표준 3 4 2 5" xfId="9097"/>
    <cellStyle name="표준 3 4 2 6" xfId="9098"/>
    <cellStyle name="표준 3 4 2 7" xfId="9099"/>
    <cellStyle name="표준 3 4 2 8" xfId="9100"/>
    <cellStyle name="표준 3 4 2 9" xfId="9101"/>
    <cellStyle name="표준 3 4 3" xfId="1972"/>
    <cellStyle name="표준 3 4 3 2" xfId="9102"/>
    <cellStyle name="표준 3 4 4" xfId="9103"/>
    <cellStyle name="표준 3 4 5" xfId="9104"/>
    <cellStyle name="표준 3 4 6" xfId="9105"/>
    <cellStyle name="표준 3 4 7" xfId="9106"/>
    <cellStyle name="표준 3 4 8" xfId="9107"/>
    <cellStyle name="표준 3 4 9" xfId="9108"/>
    <cellStyle name="표준 3 40" xfId="8904"/>
    <cellStyle name="표준 3 5" xfId="1973"/>
    <cellStyle name="표준 3 5 10" xfId="9110"/>
    <cellStyle name="표준 3 5 11" xfId="9111"/>
    <cellStyle name="표준 3 5 12" xfId="9112"/>
    <cellStyle name="표준 3 5 13" xfId="9113"/>
    <cellStyle name="표준 3 5 14" xfId="9114"/>
    <cellStyle name="표준 3 5 15" xfId="9109"/>
    <cellStyle name="표준 3 5 2" xfId="1974"/>
    <cellStyle name="표준 3 5 2 2" xfId="9115"/>
    <cellStyle name="표준 3 5 3" xfId="9116"/>
    <cellStyle name="표준 3 5 4" xfId="9117"/>
    <cellStyle name="표준 3 5 5" xfId="9118"/>
    <cellStyle name="표준 3 5 6" xfId="9119"/>
    <cellStyle name="표준 3 5 7" xfId="9120"/>
    <cellStyle name="표준 3 5 8" xfId="9121"/>
    <cellStyle name="표준 3 5 9" xfId="9122"/>
    <cellStyle name="표준 3 6" xfId="1975"/>
    <cellStyle name="표준 3 6 2" xfId="9123"/>
    <cellStyle name="표준 3 7" xfId="1976"/>
    <cellStyle name="표준 3 7 2" xfId="9124"/>
    <cellStyle name="표준 3 8" xfId="9125"/>
    <cellStyle name="표준 3 9" xfId="9126"/>
    <cellStyle name="표준 3 9 2" xfId="9127"/>
    <cellStyle name="표준 3 9 3" xfId="9128"/>
    <cellStyle name="표준 3 9 4" xfId="9129"/>
    <cellStyle name="표준 3 9 5" xfId="9130"/>
    <cellStyle name="표준 3 9 6" xfId="9131"/>
    <cellStyle name="표준 3 9 7" xfId="9132"/>
    <cellStyle name="표준 30" xfId="1977"/>
    <cellStyle name="표준 30 2" xfId="1978"/>
    <cellStyle name="표준 30 2 2" xfId="9134"/>
    <cellStyle name="표준 30 3" xfId="9133"/>
    <cellStyle name="표준 31" xfId="1979"/>
    <cellStyle name="표준 31 2" xfId="1980"/>
    <cellStyle name="표준 31 2 2" xfId="9136"/>
    <cellStyle name="표준 31 3" xfId="9135"/>
    <cellStyle name="표준 32" xfId="1981"/>
    <cellStyle name="표준 32 2" xfId="1982"/>
    <cellStyle name="표준 32 2 2" xfId="9138"/>
    <cellStyle name="표준 32 3" xfId="1983"/>
    <cellStyle name="표준 32 3 2" xfId="9139"/>
    <cellStyle name="표준 32 4" xfId="9137"/>
    <cellStyle name="표준 33" xfId="1984"/>
    <cellStyle name="표준 33 2" xfId="1985"/>
    <cellStyle name="표준 33 2 2" xfId="9141"/>
    <cellStyle name="표준 33 3" xfId="1986"/>
    <cellStyle name="표준 33 3 2" xfId="9142"/>
    <cellStyle name="표준 33 4" xfId="9140"/>
    <cellStyle name="표준 34" xfId="1987"/>
    <cellStyle name="표준 34 2" xfId="1988"/>
    <cellStyle name="표준 34 2 2" xfId="9144"/>
    <cellStyle name="표준 34 3" xfId="1989"/>
    <cellStyle name="표준 34 3 2" xfId="9145"/>
    <cellStyle name="표준 34 4" xfId="9143"/>
    <cellStyle name="표준 35" xfId="1990"/>
    <cellStyle name="표준 35 2" xfId="9146"/>
    <cellStyle name="표준 36" xfId="1991"/>
    <cellStyle name="표준 36 2" xfId="9147"/>
    <cellStyle name="표준 37" xfId="1992"/>
    <cellStyle name="표준 37 2" xfId="1993"/>
    <cellStyle name="표준 37 2 2" xfId="9149"/>
    <cellStyle name="표준 37 3" xfId="9148"/>
    <cellStyle name="표준 38" xfId="1994"/>
    <cellStyle name="표준 38 2" xfId="1995"/>
    <cellStyle name="표준 38 2 2" xfId="9151"/>
    <cellStyle name="표준 38 3" xfId="1996"/>
    <cellStyle name="표준 38 3 2" xfId="9152"/>
    <cellStyle name="표준 38 4" xfId="9150"/>
    <cellStyle name="표준 39" xfId="1997"/>
    <cellStyle name="표준 39 2" xfId="9153"/>
    <cellStyle name="표준 4" xfId="1998"/>
    <cellStyle name="표준 4 10" xfId="9155"/>
    <cellStyle name="표준 4 11" xfId="9156"/>
    <cellStyle name="표준 4 12" xfId="9157"/>
    <cellStyle name="표준 4 13" xfId="9158"/>
    <cellStyle name="표준 4 14" xfId="9159"/>
    <cellStyle name="표준 4 15" xfId="9160"/>
    <cellStyle name="표준 4 16" xfId="9161"/>
    <cellStyle name="표준 4 17" xfId="9162"/>
    <cellStyle name="표준 4 18" xfId="9163"/>
    <cellStyle name="표준 4 19" xfId="9164"/>
    <cellStyle name="표준 4 2" xfId="1999"/>
    <cellStyle name="표준 4 2 2" xfId="9165"/>
    <cellStyle name="표준 4 20" xfId="9166"/>
    <cellStyle name="표준 4 21" xfId="9154"/>
    <cellStyle name="표준 4 3" xfId="2000"/>
    <cellStyle name="표준 4 3 2" xfId="9167"/>
    <cellStyle name="표준 4 4" xfId="2001"/>
    <cellStyle name="표준 4 4 10" xfId="9169"/>
    <cellStyle name="표준 4 4 11" xfId="9170"/>
    <cellStyle name="표준 4 4 12" xfId="9171"/>
    <cellStyle name="표준 4 4 13" xfId="9172"/>
    <cellStyle name="표준 4 4 14" xfId="9173"/>
    <cellStyle name="표준 4 4 15" xfId="9168"/>
    <cellStyle name="표준 4 4 2" xfId="2002"/>
    <cellStyle name="표준 4 4 2 2" xfId="9174"/>
    <cellStyle name="표준 4 4 3" xfId="9175"/>
    <cellStyle name="표준 4 4 4" xfId="9176"/>
    <cellStyle name="표준 4 4 5" xfId="9177"/>
    <cellStyle name="표준 4 4 6" xfId="9178"/>
    <cellStyle name="표준 4 4 7" xfId="9179"/>
    <cellStyle name="표준 4 4 8" xfId="9180"/>
    <cellStyle name="표준 4 4 9" xfId="9181"/>
    <cellStyle name="표준 4 5" xfId="2003"/>
    <cellStyle name="표준 4 5 10" xfId="9183"/>
    <cellStyle name="표준 4 5 11" xfId="9184"/>
    <cellStyle name="표준 4 5 12" xfId="9182"/>
    <cellStyle name="표준 4 5 2" xfId="2004"/>
    <cellStyle name="표준 4 5 2 2" xfId="9185"/>
    <cellStyle name="표준 4 5 3" xfId="9186"/>
    <cellStyle name="표준 4 5 4" xfId="9187"/>
    <cellStyle name="표준 4 5 5" xfId="9188"/>
    <cellStyle name="표준 4 5 6" xfId="9189"/>
    <cellStyle name="표준 4 5 7" xfId="9190"/>
    <cellStyle name="표준 4 5 8" xfId="9191"/>
    <cellStyle name="표준 4 5 9" xfId="9192"/>
    <cellStyle name="표준 4 6" xfId="2005"/>
    <cellStyle name="표준 4 6 10" xfId="9194"/>
    <cellStyle name="표준 4 6 11" xfId="9195"/>
    <cellStyle name="표준 4 6 12" xfId="9196"/>
    <cellStyle name="표준 4 6 13" xfId="9197"/>
    <cellStyle name="표준 4 6 14" xfId="9198"/>
    <cellStyle name="표준 4 6 15" xfId="9193"/>
    <cellStyle name="표준 4 6 2" xfId="2006"/>
    <cellStyle name="표준 4 6 2 2" xfId="9199"/>
    <cellStyle name="표준 4 6 3" xfId="9200"/>
    <cellStyle name="표준 4 6 4" xfId="9201"/>
    <cellStyle name="표준 4 6 5" xfId="9202"/>
    <cellStyle name="표준 4 6 6" xfId="9203"/>
    <cellStyle name="표준 4 6 7" xfId="9204"/>
    <cellStyle name="표준 4 6 8" xfId="9205"/>
    <cellStyle name="표준 4 6 9" xfId="9206"/>
    <cellStyle name="표준 4 7" xfId="2007"/>
    <cellStyle name="표준 4 7 2" xfId="9207"/>
    <cellStyle name="표준 4 8" xfId="2008"/>
    <cellStyle name="표준 4 8 2" xfId="9208"/>
    <cellStyle name="표준 4 9" xfId="9209"/>
    <cellStyle name="표준 40" xfId="2009"/>
    <cellStyle name="표준 40 2" xfId="9211"/>
    <cellStyle name="표준 40 3" xfId="9210"/>
    <cellStyle name="표준 41" xfId="2010"/>
    <cellStyle name="표준 41 2" xfId="9213"/>
    <cellStyle name="표준 41 3" xfId="9212"/>
    <cellStyle name="표준 42" xfId="2011"/>
    <cellStyle name="표준 42 2" xfId="2012"/>
    <cellStyle name="표준 42 2 2" xfId="9215"/>
    <cellStyle name="표준 42 3" xfId="9214"/>
    <cellStyle name="표준 43" xfId="2013"/>
    <cellStyle name="표준 43 2" xfId="9216"/>
    <cellStyle name="표준 44" xfId="2014"/>
    <cellStyle name="표준 44 2" xfId="9217"/>
    <cellStyle name="표준 45" xfId="2015"/>
    <cellStyle name="표준 45 2" xfId="9218"/>
    <cellStyle name="표준 46" xfId="2016"/>
    <cellStyle name="표준 46 2" xfId="9220"/>
    <cellStyle name="표준 46 3" xfId="9219"/>
    <cellStyle name="표준 47" xfId="2017"/>
    <cellStyle name="표준 47 2" xfId="2018"/>
    <cellStyle name="표준 47 2 2" xfId="9222"/>
    <cellStyle name="표준 47 3" xfId="2019"/>
    <cellStyle name="표준 47 3 2" xfId="9223"/>
    <cellStyle name="표준 47 4" xfId="9221"/>
    <cellStyle name="표준 48" xfId="2020"/>
    <cellStyle name="표준 48 2" xfId="9224"/>
    <cellStyle name="표준 49" xfId="2021"/>
    <cellStyle name="표준 49 2" xfId="9225"/>
    <cellStyle name="표준 5" xfId="2022"/>
    <cellStyle name="표준 5 10" xfId="9227"/>
    <cellStyle name="표준 5 11" xfId="9228"/>
    <cellStyle name="표준 5 12" xfId="9229"/>
    <cellStyle name="표준 5 13" xfId="9230"/>
    <cellStyle name="표준 5 14" xfId="9231"/>
    <cellStyle name="표준 5 15" xfId="9232"/>
    <cellStyle name="표준 5 16" xfId="9233"/>
    <cellStyle name="표준 5 17" xfId="9234"/>
    <cellStyle name="표준 5 18" xfId="9235"/>
    <cellStyle name="표준 5 19" xfId="9236"/>
    <cellStyle name="표준 5 2" xfId="2023"/>
    <cellStyle name="표준 5 2 2" xfId="2024"/>
    <cellStyle name="표준 5 2 2 2" xfId="9238"/>
    <cellStyle name="표준 5 2 3" xfId="9237"/>
    <cellStyle name="표준 5 20" xfId="9239"/>
    <cellStyle name="표준 5 21" xfId="9240"/>
    <cellStyle name="표준 5 22" xfId="9241"/>
    <cellStyle name="표준 5 23" xfId="9242"/>
    <cellStyle name="표준 5 24" xfId="9243"/>
    <cellStyle name="표준 5 25" xfId="9244"/>
    <cellStyle name="표준 5 26" xfId="9245"/>
    <cellStyle name="표준 5 27" xfId="9246"/>
    <cellStyle name="표준 5 28" xfId="9226"/>
    <cellStyle name="표준 5 3" xfId="2025"/>
    <cellStyle name="표준 5 3 2" xfId="2026"/>
    <cellStyle name="표준 5 3 2 2" xfId="9248"/>
    <cellStyle name="표준 5 3 3" xfId="9247"/>
    <cellStyle name="표준 5 4" xfId="2027"/>
    <cellStyle name="표준 5 4 2" xfId="9249"/>
    <cellStyle name="표준 5 5" xfId="9250"/>
    <cellStyle name="표준 5 6" xfId="9251"/>
    <cellStyle name="표준 5 7" xfId="9252"/>
    <cellStyle name="표준 5 8" xfId="9253"/>
    <cellStyle name="표준 5 9" xfId="9254"/>
    <cellStyle name="표준 50" xfId="2028"/>
    <cellStyle name="표준 50 2" xfId="9255"/>
    <cellStyle name="표준 51" xfId="2029"/>
    <cellStyle name="표준 51 2" xfId="9256"/>
    <cellStyle name="표준 52" xfId="2030"/>
    <cellStyle name="표준 52 2" xfId="9258"/>
    <cellStyle name="표준 52 3" xfId="9257"/>
    <cellStyle name="표준 53" xfId="2031"/>
    <cellStyle name="표준 53 2" xfId="9260"/>
    <cellStyle name="표준 53 3" xfId="9259"/>
    <cellStyle name="표준 54" xfId="2032"/>
    <cellStyle name="표준 54 2" xfId="9262"/>
    <cellStyle name="표준 54 3" xfId="9261"/>
    <cellStyle name="표준 55" xfId="2033"/>
    <cellStyle name="표준 55 2" xfId="9263"/>
    <cellStyle name="표준 56" xfId="2034"/>
    <cellStyle name="표준 56 2" xfId="9265"/>
    <cellStyle name="표준 56 3" xfId="9264"/>
    <cellStyle name="표준 57" xfId="2035"/>
    <cellStyle name="표준 57 2" xfId="9267"/>
    <cellStyle name="표준 57 3" xfId="9266"/>
    <cellStyle name="표준 58" xfId="2036"/>
    <cellStyle name="표준 58 2" xfId="9269"/>
    <cellStyle name="표준 58 3" xfId="9268"/>
    <cellStyle name="표준 59" xfId="2037"/>
    <cellStyle name="표준 59 2" xfId="9270"/>
    <cellStyle name="표준 6" xfId="2038"/>
    <cellStyle name="표준 6 10" xfId="9271"/>
    <cellStyle name="표준 6 2" xfId="2039"/>
    <cellStyle name="표준 6 2 2" xfId="9272"/>
    <cellStyle name="표준 6 3" xfId="2040"/>
    <cellStyle name="표준 6 3 2" xfId="9273"/>
    <cellStyle name="표준 6 4" xfId="9274"/>
    <cellStyle name="표준 6 5" xfId="9275"/>
    <cellStyle name="표준 6 6" xfId="9276"/>
    <cellStyle name="표준 6 7" xfId="9277"/>
    <cellStyle name="표준 6 8" xfId="9278"/>
    <cellStyle name="표준 6 9" xfId="9279"/>
    <cellStyle name="표준 60" xfId="2041"/>
    <cellStyle name="표준 60 2" xfId="9281"/>
    <cellStyle name="표준 60 3" xfId="9280"/>
    <cellStyle name="표준 61" xfId="2042"/>
    <cellStyle name="표준 61 2" xfId="9282"/>
    <cellStyle name="표준 62" xfId="2043"/>
    <cellStyle name="표준 62 2" xfId="9283"/>
    <cellStyle name="표준 63 2" xfId="9284"/>
    <cellStyle name="표준 63 2 2" xfId="9285"/>
    <cellStyle name="표준 63 3" xfId="9286"/>
    <cellStyle name="표준 63 4" xfId="9287"/>
    <cellStyle name="표준 63 5" xfId="9288"/>
    <cellStyle name="표준 63 6" xfId="9289"/>
    <cellStyle name="표준 63 7" xfId="9290"/>
    <cellStyle name="표준 64" xfId="2044"/>
    <cellStyle name="표준 64 2" xfId="9291"/>
    <cellStyle name="표준 65 2" xfId="9292"/>
    <cellStyle name="표준 65 3" xfId="9293"/>
    <cellStyle name="표준 65 4" xfId="9294"/>
    <cellStyle name="표준 65 5" xfId="9295"/>
    <cellStyle name="표준 65 6" xfId="9296"/>
    <cellStyle name="표준 65 7" xfId="9297"/>
    <cellStyle name="표준 66 2" xfId="9298"/>
    <cellStyle name="표준 66 3" xfId="9299"/>
    <cellStyle name="표준 66 4" xfId="9300"/>
    <cellStyle name="표준 66 5" xfId="9301"/>
    <cellStyle name="표준 66 6" xfId="9302"/>
    <cellStyle name="표준 66 7" xfId="9303"/>
    <cellStyle name="표준 68" xfId="9304"/>
    <cellStyle name="표준 7 2" xfId="2045"/>
    <cellStyle name="표준 7 2 2" xfId="9305"/>
    <cellStyle name="표준 7 3" xfId="9306"/>
    <cellStyle name="표준 7 3 2" xfId="9307"/>
    <cellStyle name="표준 7 4" xfId="9308"/>
    <cellStyle name="표준 7 5" xfId="9309"/>
    <cellStyle name="표준 7 6" xfId="9310"/>
    <cellStyle name="표준 7 7" xfId="9311"/>
    <cellStyle name="표준 7 8" xfId="9312"/>
    <cellStyle name="표준 70" xfId="9313"/>
    <cellStyle name="표준 72" xfId="9314"/>
    <cellStyle name="표준 72 2" xfId="9315"/>
    <cellStyle name="표준 74" xfId="9316"/>
    <cellStyle name="표준 74 2" xfId="9317"/>
    <cellStyle name="표준 75" xfId="9318"/>
    <cellStyle name="표준 75 2" xfId="9319"/>
    <cellStyle name="표준 77" xfId="9320"/>
    <cellStyle name="표준 77 2" xfId="9321"/>
    <cellStyle name="표준 8" xfId="2046"/>
    <cellStyle name="표준 8 2" xfId="2047"/>
    <cellStyle name="표준 8 2 2" xfId="9323"/>
    <cellStyle name="표준 8 3" xfId="2048"/>
    <cellStyle name="표준 8 3 2" xfId="9324"/>
    <cellStyle name="표준 8 4" xfId="9322"/>
    <cellStyle name="표준 9" xfId="2049"/>
    <cellStyle name="표준 9 2" xfId="2050"/>
    <cellStyle name="표준 9 2 2" xfId="9326"/>
    <cellStyle name="표준 9 3" xfId="2051"/>
    <cellStyle name="표준 9 3 2" xfId="2052"/>
    <cellStyle name="표준 9 3 2 2" xfId="2053"/>
    <cellStyle name="표준 9 3 2 2 2" xfId="9329"/>
    <cellStyle name="표준 9 3 2 3" xfId="2054"/>
    <cellStyle name="표준 9 3 2 3 2" xfId="9330"/>
    <cellStyle name="표준 9 3 2 4" xfId="2055"/>
    <cellStyle name="표준 9 3 2 4 2" xfId="9331"/>
    <cellStyle name="표준 9 3 2 5" xfId="2056"/>
    <cellStyle name="표준 9 3 2 5 2" xfId="9332"/>
    <cellStyle name="표준 9 3 2 6" xfId="9328"/>
    <cellStyle name="표준 9 3 3" xfId="2057"/>
    <cellStyle name="표준 9 3 3 2" xfId="9333"/>
    <cellStyle name="표준 9 3 4" xfId="2058"/>
    <cellStyle name="표준 9 3 4 2" xfId="9334"/>
    <cellStyle name="표준 9 3 5" xfId="9327"/>
    <cellStyle name="표준 9 4" xfId="2059"/>
    <cellStyle name="표준 9 4 2" xfId="9335"/>
    <cellStyle name="표준 9 5" xfId="2060"/>
    <cellStyle name="표준 9 5 2" xfId="2061"/>
    <cellStyle name="표준 9 5 2 2" xfId="9337"/>
    <cellStyle name="표준 9 5 3" xfId="2062"/>
    <cellStyle name="표준 9 5 3 2" xfId="9338"/>
    <cellStyle name="표준 9 5 4" xfId="2063"/>
    <cellStyle name="표준 9 5 4 2" xfId="9339"/>
    <cellStyle name="표준 9 5 5" xfId="2064"/>
    <cellStyle name="표준 9 5 5 2" xfId="9340"/>
    <cellStyle name="표준 9 5 6" xfId="9336"/>
    <cellStyle name="표준 9 6" xfId="2065"/>
    <cellStyle name="표준 9 6 2" xfId="9341"/>
    <cellStyle name="표준 9 7" xfId="2066"/>
    <cellStyle name="표준 9 7 2" xfId="9342"/>
    <cellStyle name="표준 9 8" xfId="2067"/>
    <cellStyle name="표준 9 8 2" xfId="9343"/>
    <cellStyle name="표준 9 9" xfId="9325"/>
    <cellStyle name="표준_2002결산보고서" xfId="2068"/>
    <cellStyle name="표준_2006년 문화예술위원회 결산보고서" xfId="2069"/>
    <cellStyle name="표준_2007년 비품및미술작품목록" xfId="2070"/>
    <cellStyle name="표준_SHEET" xfId="2076"/>
    <cellStyle name="표준_감가3" xfId="2071"/>
    <cellStyle name="표준_감가상각 예상내역(07)" xfId="2072"/>
    <cellStyle name="표준_감가상각 예상내역(07)_감가상각(최종)" xfId="2073"/>
    <cellStyle name="표준_감가상각 예상내역(07)_감가상각명세서(10)_감가상각명세서(10)" xfId="9440"/>
    <cellStyle name="표준_감가상각(최종)" xfId="2074"/>
    <cellStyle name="표준_뉴서울 기본재산목록" xfId="2075"/>
    <cellStyle name="하이퍼링크 2" xfId="2077"/>
    <cellStyle name="하이퍼링크 2 2" xfId="9344"/>
    <cellStyle name="하이퍼링크 3" xfId="2078"/>
    <cellStyle name="하이퍼링크 3 2" xfId="9345"/>
    <cellStyle name="합산" xfId="2079"/>
    <cellStyle name="합산 2" xfId="9346"/>
    <cellStyle name="화폐기호" xfId="2080"/>
    <cellStyle name="화폐기호 2" xfId="9347"/>
    <cellStyle name="화폐기호0" xfId="2081"/>
    <cellStyle name="화폐기호0 2" xfId="93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&#45208;&#55148;&#51116;\2016&#45380;%20&#44208;&#49328;\&#47928;&#50696;&#44592;&#44552;\160215_2015&#54924;&#44228;&#50672;&#46020;%20&#48708;&#54408;,%20&#48120;&#49696;&#51089;&#54408;%20&#47785;&#47197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3.%202016&#54924;&#44228;&#50672;&#46020;%20&#54620;&#44397;&#47928;&#54868;&#50696;&#49696;&#50948;&#50896;&#54924;%20&#44208;&#49328;&#48372;&#44256;&#49436;_&#52509;&#44292;(&#44048;&#49324;&#54980;)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ABAS\client\KBS\2002\LS_KBS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048;&#49324;\&#45684;&#49436;&#50872;CC\2001\&#44592;&#47568;&#51312;&#49436;0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Excel\LIK\OTH\Inv\00&#48152;&#44592;\&#51116;&#44256;&#51312;&#49324;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1&#44208;&#49328;&#48372;&#44256;&#49436;&#45236;&#44732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2)"/>
      <sheetName val="명세서"/>
      <sheetName val="간지(3)"/>
      <sheetName val="비품내역(전체) "/>
      <sheetName val="간지(4)"/>
      <sheetName val="미술작품"/>
      <sheetName val="간지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4689">
          <cell r="G4689">
            <v>6320712378</v>
          </cell>
          <cell r="H4689">
            <v>6159323919</v>
          </cell>
        </row>
        <row r="4690">
          <cell r="G4690">
            <v>157700000</v>
          </cell>
        </row>
        <row r="4691">
          <cell r="J4691">
            <v>112145183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결산개요"/>
      <sheetName val="대차대조표(나열식)"/>
      <sheetName val="대차대조표(총괄)"/>
      <sheetName val="재정상태표(총괄)"/>
      <sheetName val="손익계산서(나열식)"/>
      <sheetName val="손익계산서(총괄)"/>
      <sheetName val="재정운영표(총괄)"/>
      <sheetName val="순자산변동표(총괄)"/>
      <sheetName val="간지(2)"/>
      <sheetName val="대차대조표(기금)"/>
      <sheetName val="재정상태표(기금)"/>
      <sheetName val="총잉여금조정표"/>
      <sheetName val="손익계산서(기금)"/>
      <sheetName val="재정운영표(기금)"/>
      <sheetName val="순자산변동표(기금)"/>
      <sheetName val="간지(3)"/>
      <sheetName val="대차대조표(위원회)"/>
      <sheetName val="재정상태표(위원회)"/>
      <sheetName val="손익계산서(위원회)"/>
      <sheetName val="재정운영표(위원회)"/>
      <sheetName val="순자산변동표(위원회)"/>
      <sheetName val="간지(4)"/>
      <sheetName val="현금및현금성자산~장기매도가능증권"/>
      <sheetName val="미수금내역총괄"/>
      <sheetName val="미수이자및평가손익"/>
      <sheetName val="관계회사주식"/>
      <sheetName val="전화가입권~토지내역명세서"/>
      <sheetName val="감가_건물~건물감가상각비"/>
      <sheetName val="감가_부대설비"/>
      <sheetName val="감가_기계"/>
      <sheetName val="감가_차량~공업소유권"/>
      <sheetName val="감가_소프트"/>
      <sheetName val="비품,입목"/>
      <sheetName val="도서"/>
      <sheetName val="자산계정대체명세서 "/>
      <sheetName val="대손~임대보증금"/>
      <sheetName val="기부출연금외"/>
      <sheetName val="사업수익~사업외비용"/>
      <sheetName val="세입예산 실적"/>
      <sheetName val="세출예산(예산목별)"/>
      <sheetName val="세출예산(세부사업별)"/>
      <sheetName val="간지(고유회계)"/>
      <sheetName val="(고유)재무상태표(나열식)"/>
      <sheetName val="(고유)재무상태표(보고식)"/>
      <sheetName val="(고유)손익계산서(나열식)"/>
      <sheetName val="(고유)손익계산서(보고식)"/>
      <sheetName val="(고유)자본변동표(총괄)"/>
      <sheetName val="(고유)현금흐름표(총괄)"/>
      <sheetName val="간지(수탁회계)"/>
      <sheetName val="재무상태표(국고)"/>
      <sheetName val="손익계산서(국고)"/>
      <sheetName val="간지(수탁회계 명세서)"/>
      <sheetName val="현금성자산,장기매도"/>
      <sheetName val="미수금,선급금 등(수탁)"/>
      <sheetName val="감가_시설,차량(수탁)"/>
      <sheetName val="감가_비품(수탁)"/>
      <sheetName val="도서(수탁)"/>
      <sheetName val="감가_소프트(수탁)"/>
      <sheetName val="미지급(수탁)"/>
      <sheetName val="이연부채(수탁)"/>
      <sheetName val="이익잉여금(수탁)"/>
      <sheetName val="수탁사업수익~기타비용(수탁)"/>
      <sheetName val="세입(수탁)"/>
      <sheetName val="세출(수탁_세부사업별)"/>
      <sheetName val="세출(수탁_이월사업)"/>
      <sheetName val="간지(자체회계)"/>
      <sheetName val="재무상태표(자체)"/>
      <sheetName val="손익계산서(자체)"/>
      <sheetName val="간지(자체회계 명세서)"/>
      <sheetName val="예금현황(자체)"/>
      <sheetName val="미수금,선급금 등(자체)"/>
      <sheetName val="감가_비품(자체)"/>
      <sheetName val="감가_소프트(자체)"/>
      <sheetName val="미지급,예수금(자체)"/>
      <sheetName val="기본재산~기타자본(자체)"/>
      <sheetName val="용역제공~기타비용(자체)"/>
      <sheetName val="세입(자체)"/>
      <sheetName val="세출(자체_예산목별)"/>
      <sheetName val="감사의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20"/>
  <sheetViews>
    <sheetView showZeros="0" tabSelected="1" view="pageBreakPreview" zoomScale="90" zoomScaleSheetLayoutView="90" workbookViewId="0">
      <selection activeCell="F20" sqref="F20"/>
    </sheetView>
  </sheetViews>
  <sheetFormatPr defaultRowHeight="20.100000000000001" customHeight="1"/>
  <cols>
    <col min="1" max="1" width="14.125" style="1" customWidth="1"/>
    <col min="2" max="2" width="33.25" style="1" customWidth="1"/>
    <col min="3" max="3" width="10" style="1" customWidth="1"/>
    <col min="4" max="4" width="18.875" style="25" bestFit="1" customWidth="1"/>
    <col min="5" max="5" width="13.125" style="1" customWidth="1"/>
    <col min="6" max="6" width="14" style="1" customWidth="1"/>
    <col min="7" max="7" width="11.125" style="1" bestFit="1" customWidth="1"/>
    <col min="8" max="8" width="17.375" style="1" bestFit="1" customWidth="1"/>
    <col min="9" max="9" width="17.25" style="1" bestFit="1" customWidth="1"/>
    <col min="10" max="10" width="22.25" style="1" bestFit="1" customWidth="1"/>
    <col min="11" max="11" width="15.5" style="1" bestFit="1" customWidth="1"/>
    <col min="12" max="16384" width="9" style="1"/>
  </cols>
  <sheetData>
    <row r="1" spans="1:9" s="352" customFormat="1" ht="20.100000000000001" customHeight="1">
      <c r="A1" s="343"/>
      <c r="B1" s="343"/>
      <c r="C1" s="343"/>
      <c r="D1" s="28"/>
      <c r="E1" s="355"/>
      <c r="F1" s="1"/>
      <c r="G1" s="1"/>
      <c r="H1" s="1"/>
      <c r="I1" s="1"/>
    </row>
    <row r="2" spans="1:9" s="352" customFormat="1" ht="20.100000000000001" customHeight="1">
      <c r="A2" s="343"/>
      <c r="B2" s="343"/>
      <c r="C2" s="343"/>
      <c r="D2" s="28"/>
      <c r="E2" s="355"/>
      <c r="F2" s="1"/>
      <c r="G2" s="1"/>
      <c r="H2" s="1"/>
      <c r="I2" s="1"/>
    </row>
    <row r="3" spans="1:9" s="333" customFormat="1" ht="20.100000000000001" customHeight="1">
      <c r="A3" s="357" t="s">
        <v>741</v>
      </c>
      <c r="B3" s="357"/>
      <c r="C3" s="357"/>
      <c r="D3" s="357"/>
      <c r="E3" s="357"/>
      <c r="F3" s="334"/>
      <c r="G3" s="334"/>
      <c r="H3" s="334"/>
      <c r="I3" s="334"/>
    </row>
    <row r="4" spans="1:9" s="338" customFormat="1" ht="20.100000000000001" customHeight="1">
      <c r="A4" s="351" t="s">
        <v>739</v>
      </c>
      <c r="B4" s="351"/>
      <c r="C4" s="351"/>
      <c r="D4" s="351"/>
      <c r="E4" s="351"/>
      <c r="F4" s="334"/>
      <c r="G4" s="334"/>
      <c r="H4" s="334"/>
      <c r="I4" s="334"/>
    </row>
    <row r="5" spans="1:9" s="338" customFormat="1" ht="20.100000000000001" customHeight="1">
      <c r="A5" s="1" t="s">
        <v>9</v>
      </c>
      <c r="B5" s="1"/>
      <c r="C5" s="1"/>
      <c r="D5" s="25"/>
      <c r="E5" s="38" t="s">
        <v>12</v>
      </c>
      <c r="F5" s="334"/>
      <c r="G5" s="334"/>
      <c r="H5" s="334"/>
      <c r="I5" s="334"/>
    </row>
    <row r="6" spans="1:9" s="338" customFormat="1" ht="20.100000000000001" customHeight="1">
      <c r="A6" s="358" t="s">
        <v>742</v>
      </c>
      <c r="B6" s="359" t="s">
        <v>16</v>
      </c>
      <c r="C6" s="360"/>
      <c r="D6" s="279" t="s">
        <v>17</v>
      </c>
      <c r="E6" s="361" t="s">
        <v>3</v>
      </c>
    </row>
    <row r="7" spans="1:9" s="338" customFormat="1" ht="20.100000000000001" customHeight="1">
      <c r="A7" s="362"/>
      <c r="B7" s="363"/>
      <c r="C7" s="364"/>
      <c r="D7" s="278"/>
      <c r="E7" s="365"/>
    </row>
    <row r="8" spans="1:9" s="334" customFormat="1" ht="22.5" customHeight="1">
      <c r="A8" s="173" t="s">
        <v>743</v>
      </c>
      <c r="B8" s="345" t="s">
        <v>744</v>
      </c>
      <c r="C8" s="353"/>
      <c r="D8" s="276">
        <v>37814400000</v>
      </c>
      <c r="E8" s="366">
        <v>28781</v>
      </c>
      <c r="F8" s="338"/>
      <c r="G8" s="338"/>
      <c r="H8" s="338"/>
    </row>
    <row r="9" spans="1:9" s="334" customFormat="1" ht="22.5" customHeight="1">
      <c r="A9" s="173" t="s">
        <v>743</v>
      </c>
      <c r="B9" s="345" t="s">
        <v>745</v>
      </c>
      <c r="C9" s="353"/>
      <c r="D9" s="276">
        <v>84238400000</v>
      </c>
      <c r="E9" s="366">
        <v>28488</v>
      </c>
      <c r="F9" s="338"/>
      <c r="G9" s="338"/>
      <c r="H9" s="338"/>
    </row>
    <row r="10" spans="1:9" s="334" customFormat="1" ht="22.5" customHeight="1">
      <c r="A10" s="173" t="s">
        <v>746</v>
      </c>
      <c r="B10" s="345" t="s">
        <v>747</v>
      </c>
      <c r="C10" s="353"/>
      <c r="D10" s="276">
        <v>25488000</v>
      </c>
      <c r="E10" s="366">
        <v>32865</v>
      </c>
      <c r="F10" s="338"/>
      <c r="G10" s="338"/>
      <c r="H10" s="338"/>
    </row>
    <row r="11" spans="1:9" s="350" customFormat="1" ht="22.5" customHeight="1">
      <c r="A11" s="367" t="s">
        <v>743</v>
      </c>
      <c r="B11" s="345" t="s">
        <v>748</v>
      </c>
      <c r="C11" s="353"/>
      <c r="D11" s="276">
        <v>441414000</v>
      </c>
      <c r="E11" s="366">
        <v>32865</v>
      </c>
      <c r="F11" s="338"/>
      <c r="G11" s="338"/>
      <c r="H11" s="338"/>
    </row>
    <row r="12" spans="1:9" s="350" customFormat="1" ht="22.5" customHeight="1">
      <c r="A12" s="367" t="s">
        <v>743</v>
      </c>
      <c r="B12" s="345" t="s">
        <v>749</v>
      </c>
      <c r="C12" s="353"/>
      <c r="D12" s="276">
        <v>2599350000</v>
      </c>
      <c r="E12" s="366">
        <v>32865</v>
      </c>
      <c r="F12" s="338"/>
      <c r="G12" s="338"/>
      <c r="H12" s="338"/>
    </row>
    <row r="13" spans="1:9" s="350" customFormat="1" ht="22.5" customHeight="1">
      <c r="A13" s="367" t="s">
        <v>743</v>
      </c>
      <c r="B13" s="345" t="s">
        <v>750</v>
      </c>
      <c r="C13" s="353"/>
      <c r="D13" s="276">
        <v>12648000</v>
      </c>
      <c r="E13" s="366">
        <v>32865</v>
      </c>
      <c r="F13" s="338"/>
      <c r="G13" s="338"/>
      <c r="H13" s="338"/>
    </row>
    <row r="14" spans="1:9" s="350" customFormat="1" ht="22.5" customHeight="1">
      <c r="A14" s="367" t="s">
        <v>746</v>
      </c>
      <c r="B14" s="345" t="s">
        <v>751</v>
      </c>
      <c r="C14" s="353"/>
      <c r="D14" s="276">
        <v>23327200000</v>
      </c>
      <c r="E14" s="368">
        <v>38415</v>
      </c>
      <c r="F14" s="338"/>
      <c r="G14" s="338"/>
      <c r="H14" s="338"/>
    </row>
    <row r="15" spans="1:9" s="350" customFormat="1" ht="22.5" customHeight="1">
      <c r="A15" s="367" t="s">
        <v>746</v>
      </c>
      <c r="B15" s="345" t="s">
        <v>752</v>
      </c>
      <c r="C15" s="353"/>
      <c r="D15" s="276">
        <v>3732208420</v>
      </c>
      <c r="E15" s="368">
        <v>40975</v>
      </c>
      <c r="F15" s="338"/>
      <c r="G15" s="338"/>
      <c r="H15" s="338"/>
    </row>
    <row r="16" spans="1:9" s="350" customFormat="1" ht="22.5" customHeight="1">
      <c r="A16" s="367"/>
      <c r="B16" s="369"/>
      <c r="C16" s="370"/>
      <c r="D16" s="276"/>
      <c r="E16" s="368"/>
      <c r="F16" s="338"/>
      <c r="G16" s="338"/>
      <c r="H16" s="338"/>
    </row>
    <row r="17" spans="1:9" s="350" customFormat="1" ht="22.5" customHeight="1" thickBot="1">
      <c r="A17" s="371"/>
      <c r="B17" s="372"/>
      <c r="C17" s="373"/>
      <c r="D17" s="375"/>
      <c r="E17" s="366"/>
      <c r="F17" s="338"/>
      <c r="G17" s="338"/>
      <c r="H17" s="338"/>
    </row>
    <row r="18" spans="1:9" s="380" customFormat="1" ht="20.100000000000001" customHeight="1" thickTop="1">
      <c r="A18" s="376" t="s">
        <v>8</v>
      </c>
      <c r="B18" s="377"/>
      <c r="C18" s="378"/>
      <c r="D18" s="341">
        <f>SUM(D8:D15)</f>
        <v>152191108420</v>
      </c>
      <c r="E18" s="379"/>
      <c r="F18" s="338"/>
      <c r="G18" s="338"/>
      <c r="H18" s="338"/>
    </row>
    <row r="19" spans="1:9" s="253" customFormat="1" ht="20.100000000000001" customHeight="1">
      <c r="A19" s="346"/>
      <c r="B19" s="347"/>
      <c r="C19" s="348"/>
      <c r="D19" s="349"/>
      <c r="E19" s="6"/>
      <c r="F19" s="352"/>
      <c r="G19" s="352"/>
      <c r="H19" s="352"/>
      <c r="I19" s="352"/>
    </row>
    <row r="20" spans="1:9" ht="20.100000000000001" customHeight="1">
      <c r="F20" s="352"/>
      <c r="G20" s="352"/>
      <c r="H20" s="352"/>
      <c r="I20" s="352"/>
    </row>
  </sheetData>
  <mergeCells count="15">
    <mergeCell ref="A18:C18"/>
    <mergeCell ref="B12:C12"/>
    <mergeCell ref="B13:C13"/>
    <mergeCell ref="B14:C14"/>
    <mergeCell ref="B15:C15"/>
    <mergeCell ref="B16:C16"/>
    <mergeCell ref="B17:C17"/>
    <mergeCell ref="A6:A7"/>
    <mergeCell ref="B6:C7"/>
    <mergeCell ref="B8:C8"/>
    <mergeCell ref="B9:C9"/>
    <mergeCell ref="B10:C10"/>
    <mergeCell ref="B11:C11"/>
    <mergeCell ref="A3:E3"/>
    <mergeCell ref="A4:E4"/>
  </mergeCells>
  <phoneticPr fontId="136" type="noConversion"/>
  <printOptions horizontalCentered="1" gridLinesSet="0"/>
  <pageMargins left="0.70866141732283472" right="0.70866141732283472" top="0.86614173228346458" bottom="0.98425196850393704" header="0.31496062992125984" footer="0.31496062992125984"/>
  <pageSetup paperSize="9" scale="81" fitToHeight="6" orientation="portrait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F19"/>
  <sheetViews>
    <sheetView showGridLines="0" view="pageBreakPreview" zoomScale="85" zoomScaleNormal="80" zoomScaleSheetLayoutView="85" workbookViewId="0">
      <pane xSplit="1" ySplit="5" topLeftCell="B6" activePane="bottomRight" state="frozen"/>
      <selection activeCell="B20" sqref="B20"/>
      <selection pane="topRight" activeCell="B20" sqref="B20"/>
      <selection pane="bottomLeft" activeCell="B20" sqref="B20"/>
      <selection pane="bottomRight" activeCell="G12" sqref="G12"/>
    </sheetView>
  </sheetViews>
  <sheetFormatPr defaultColWidth="7" defaultRowHeight="24.95" customHeight="1"/>
  <cols>
    <col min="1" max="1" width="22.5" style="385" bestFit="1" customWidth="1"/>
    <col min="2" max="2" width="11.375" style="385" bestFit="1" customWidth="1"/>
    <col min="3" max="3" width="15.875" style="385" bestFit="1" customWidth="1"/>
    <col min="4" max="4" width="14.75" style="385" bestFit="1" customWidth="1"/>
    <col min="5" max="5" width="15.875" style="385" bestFit="1" customWidth="1"/>
    <col min="6" max="6" width="14.875" style="9" bestFit="1" customWidth="1"/>
    <col min="7" max="239" width="7" style="9"/>
    <col min="240" max="240" width="17.25" style="9" customWidth="1"/>
    <col min="241" max="241" width="11.375" style="9" bestFit="1" customWidth="1"/>
    <col min="242" max="244" width="15.875" style="9" bestFit="1" customWidth="1"/>
    <col min="245" max="246" width="12.125" style="9" customWidth="1"/>
    <col min="247" max="247" width="15.875" style="9" bestFit="1" customWidth="1"/>
    <col min="248" max="248" width="6.5" style="9" customWidth="1"/>
    <col min="249" max="249" width="8.625" style="9" bestFit="1" customWidth="1"/>
    <col min="250" max="250" width="14.375" style="9" bestFit="1" customWidth="1"/>
    <col min="251" max="253" width="15.875" style="9" bestFit="1" customWidth="1"/>
    <col min="254" max="254" width="19.375" style="9" customWidth="1"/>
    <col min="255" max="255" width="73.375" style="9" customWidth="1"/>
    <col min="256" max="257" width="17.75" style="9" customWidth="1"/>
    <col min="258" max="259" width="12.125" style="9" customWidth="1"/>
    <col min="260" max="260" width="17.75" style="9" customWidth="1"/>
    <col min="261" max="261" width="12.125" style="9" customWidth="1"/>
    <col min="262" max="495" width="7" style="9"/>
    <col min="496" max="496" width="17.25" style="9" customWidth="1"/>
    <col min="497" max="497" width="11.375" style="9" bestFit="1" customWidth="1"/>
    <col min="498" max="500" width="15.875" style="9" bestFit="1" customWidth="1"/>
    <col min="501" max="502" width="12.125" style="9" customWidth="1"/>
    <col min="503" max="503" width="15.875" style="9" bestFit="1" customWidth="1"/>
    <col min="504" max="504" width="6.5" style="9" customWidth="1"/>
    <col min="505" max="505" width="8.625" style="9" bestFit="1" customWidth="1"/>
    <col min="506" max="506" width="14.375" style="9" bestFit="1" customWidth="1"/>
    <col min="507" max="509" width="15.875" style="9" bestFit="1" customWidth="1"/>
    <col min="510" max="510" width="19.375" style="9" customWidth="1"/>
    <col min="511" max="511" width="73.375" style="9" customWidth="1"/>
    <col min="512" max="513" width="17.75" style="9" customWidth="1"/>
    <col min="514" max="515" width="12.125" style="9" customWidth="1"/>
    <col min="516" max="516" width="17.75" style="9" customWidth="1"/>
    <col min="517" max="517" width="12.125" style="9" customWidth="1"/>
    <col min="518" max="751" width="7" style="9"/>
    <col min="752" max="752" width="17.25" style="9" customWidth="1"/>
    <col min="753" max="753" width="11.375" style="9" bestFit="1" customWidth="1"/>
    <col min="754" max="756" width="15.875" style="9" bestFit="1" customWidth="1"/>
    <col min="757" max="758" width="12.125" style="9" customWidth="1"/>
    <col min="759" max="759" width="15.875" style="9" bestFit="1" customWidth="1"/>
    <col min="760" max="760" width="6.5" style="9" customWidth="1"/>
    <col min="761" max="761" width="8.625" style="9" bestFit="1" customWidth="1"/>
    <col min="762" max="762" width="14.375" style="9" bestFit="1" customWidth="1"/>
    <col min="763" max="765" width="15.875" style="9" bestFit="1" customWidth="1"/>
    <col min="766" max="766" width="19.375" style="9" customWidth="1"/>
    <col min="767" max="767" width="73.375" style="9" customWidth="1"/>
    <col min="768" max="769" width="17.75" style="9" customWidth="1"/>
    <col min="770" max="771" width="12.125" style="9" customWidth="1"/>
    <col min="772" max="772" width="17.75" style="9" customWidth="1"/>
    <col min="773" max="773" width="12.125" style="9" customWidth="1"/>
    <col min="774" max="1007" width="7" style="9"/>
    <col min="1008" max="1008" width="17.25" style="9" customWidth="1"/>
    <col min="1009" max="1009" width="11.375" style="9" bestFit="1" customWidth="1"/>
    <col min="1010" max="1012" width="15.875" style="9" bestFit="1" customWidth="1"/>
    <col min="1013" max="1014" width="12.125" style="9" customWidth="1"/>
    <col min="1015" max="1015" width="15.875" style="9" bestFit="1" customWidth="1"/>
    <col min="1016" max="1016" width="6.5" style="9" customWidth="1"/>
    <col min="1017" max="1017" width="8.625" style="9" bestFit="1" customWidth="1"/>
    <col min="1018" max="1018" width="14.375" style="9" bestFit="1" customWidth="1"/>
    <col min="1019" max="1021" width="15.875" style="9" bestFit="1" customWidth="1"/>
    <col min="1022" max="1022" width="19.375" style="9" customWidth="1"/>
    <col min="1023" max="1023" width="73.375" style="9" customWidth="1"/>
    <col min="1024" max="1025" width="17.75" style="9" customWidth="1"/>
    <col min="1026" max="1027" width="12.125" style="9" customWidth="1"/>
    <col min="1028" max="1028" width="17.75" style="9" customWidth="1"/>
    <col min="1029" max="1029" width="12.125" style="9" customWidth="1"/>
    <col min="1030" max="1263" width="7" style="9"/>
    <col min="1264" max="1264" width="17.25" style="9" customWidth="1"/>
    <col min="1265" max="1265" width="11.375" style="9" bestFit="1" customWidth="1"/>
    <col min="1266" max="1268" width="15.875" style="9" bestFit="1" customWidth="1"/>
    <col min="1269" max="1270" width="12.125" style="9" customWidth="1"/>
    <col min="1271" max="1271" width="15.875" style="9" bestFit="1" customWidth="1"/>
    <col min="1272" max="1272" width="6.5" style="9" customWidth="1"/>
    <col min="1273" max="1273" width="8.625" style="9" bestFit="1" customWidth="1"/>
    <col min="1274" max="1274" width="14.375" style="9" bestFit="1" customWidth="1"/>
    <col min="1275" max="1277" width="15.875" style="9" bestFit="1" customWidth="1"/>
    <col min="1278" max="1278" width="19.375" style="9" customWidth="1"/>
    <col min="1279" max="1279" width="73.375" style="9" customWidth="1"/>
    <col min="1280" max="1281" width="17.75" style="9" customWidth="1"/>
    <col min="1282" max="1283" width="12.125" style="9" customWidth="1"/>
    <col min="1284" max="1284" width="17.75" style="9" customWidth="1"/>
    <col min="1285" max="1285" width="12.125" style="9" customWidth="1"/>
    <col min="1286" max="1519" width="7" style="9"/>
    <col min="1520" max="1520" width="17.25" style="9" customWidth="1"/>
    <col min="1521" max="1521" width="11.375" style="9" bestFit="1" customWidth="1"/>
    <col min="1522" max="1524" width="15.875" style="9" bestFit="1" customWidth="1"/>
    <col min="1525" max="1526" width="12.125" style="9" customWidth="1"/>
    <col min="1527" max="1527" width="15.875" style="9" bestFit="1" customWidth="1"/>
    <col min="1528" max="1528" width="6.5" style="9" customWidth="1"/>
    <col min="1529" max="1529" width="8.625" style="9" bestFit="1" customWidth="1"/>
    <col min="1530" max="1530" width="14.375" style="9" bestFit="1" customWidth="1"/>
    <col min="1531" max="1533" width="15.875" style="9" bestFit="1" customWidth="1"/>
    <col min="1534" max="1534" width="19.375" style="9" customWidth="1"/>
    <col min="1535" max="1535" width="73.375" style="9" customWidth="1"/>
    <col min="1536" max="1537" width="17.75" style="9" customWidth="1"/>
    <col min="1538" max="1539" width="12.125" style="9" customWidth="1"/>
    <col min="1540" max="1540" width="17.75" style="9" customWidth="1"/>
    <col min="1541" max="1541" width="12.125" style="9" customWidth="1"/>
    <col min="1542" max="1775" width="7" style="9"/>
    <col min="1776" max="1776" width="17.25" style="9" customWidth="1"/>
    <col min="1777" max="1777" width="11.375" style="9" bestFit="1" customWidth="1"/>
    <col min="1778" max="1780" width="15.875" style="9" bestFit="1" customWidth="1"/>
    <col min="1781" max="1782" width="12.125" style="9" customWidth="1"/>
    <col min="1783" max="1783" width="15.875" style="9" bestFit="1" customWidth="1"/>
    <col min="1784" max="1784" width="6.5" style="9" customWidth="1"/>
    <col min="1785" max="1785" width="8.625" style="9" bestFit="1" customWidth="1"/>
    <col min="1786" max="1786" width="14.375" style="9" bestFit="1" customWidth="1"/>
    <col min="1787" max="1789" width="15.875" style="9" bestFit="1" customWidth="1"/>
    <col min="1790" max="1790" width="19.375" style="9" customWidth="1"/>
    <col min="1791" max="1791" width="73.375" style="9" customWidth="1"/>
    <col min="1792" max="1793" width="17.75" style="9" customWidth="1"/>
    <col min="1794" max="1795" width="12.125" style="9" customWidth="1"/>
    <col min="1796" max="1796" width="17.75" style="9" customWidth="1"/>
    <col min="1797" max="1797" width="12.125" style="9" customWidth="1"/>
    <col min="1798" max="2031" width="7" style="9"/>
    <col min="2032" max="2032" width="17.25" style="9" customWidth="1"/>
    <col min="2033" max="2033" width="11.375" style="9" bestFit="1" customWidth="1"/>
    <col min="2034" max="2036" width="15.875" style="9" bestFit="1" customWidth="1"/>
    <col min="2037" max="2038" width="12.125" style="9" customWidth="1"/>
    <col min="2039" max="2039" width="15.875" style="9" bestFit="1" customWidth="1"/>
    <col min="2040" max="2040" width="6.5" style="9" customWidth="1"/>
    <col min="2041" max="2041" width="8.625" style="9" bestFit="1" customWidth="1"/>
    <col min="2042" max="2042" width="14.375" style="9" bestFit="1" customWidth="1"/>
    <col min="2043" max="2045" width="15.875" style="9" bestFit="1" customWidth="1"/>
    <col min="2046" max="2046" width="19.375" style="9" customWidth="1"/>
    <col min="2047" max="2047" width="73.375" style="9" customWidth="1"/>
    <col min="2048" max="2049" width="17.75" style="9" customWidth="1"/>
    <col min="2050" max="2051" width="12.125" style="9" customWidth="1"/>
    <col min="2052" max="2052" width="17.75" style="9" customWidth="1"/>
    <col min="2053" max="2053" width="12.125" style="9" customWidth="1"/>
    <col min="2054" max="2287" width="7" style="9"/>
    <col min="2288" max="2288" width="17.25" style="9" customWidth="1"/>
    <col min="2289" max="2289" width="11.375" style="9" bestFit="1" customWidth="1"/>
    <col min="2290" max="2292" width="15.875" style="9" bestFit="1" customWidth="1"/>
    <col min="2293" max="2294" width="12.125" style="9" customWidth="1"/>
    <col min="2295" max="2295" width="15.875" style="9" bestFit="1" customWidth="1"/>
    <col min="2296" max="2296" width="6.5" style="9" customWidth="1"/>
    <col min="2297" max="2297" width="8.625" style="9" bestFit="1" customWidth="1"/>
    <col min="2298" max="2298" width="14.375" style="9" bestFit="1" customWidth="1"/>
    <col min="2299" max="2301" width="15.875" style="9" bestFit="1" customWidth="1"/>
    <col min="2302" max="2302" width="19.375" style="9" customWidth="1"/>
    <col min="2303" max="2303" width="73.375" style="9" customWidth="1"/>
    <col min="2304" max="2305" width="17.75" style="9" customWidth="1"/>
    <col min="2306" max="2307" width="12.125" style="9" customWidth="1"/>
    <col min="2308" max="2308" width="17.75" style="9" customWidth="1"/>
    <col min="2309" max="2309" width="12.125" style="9" customWidth="1"/>
    <col min="2310" max="2543" width="7" style="9"/>
    <col min="2544" max="2544" width="17.25" style="9" customWidth="1"/>
    <col min="2545" max="2545" width="11.375" style="9" bestFit="1" customWidth="1"/>
    <col min="2546" max="2548" width="15.875" style="9" bestFit="1" customWidth="1"/>
    <col min="2549" max="2550" width="12.125" style="9" customWidth="1"/>
    <col min="2551" max="2551" width="15.875" style="9" bestFit="1" customWidth="1"/>
    <col min="2552" max="2552" width="6.5" style="9" customWidth="1"/>
    <col min="2553" max="2553" width="8.625" style="9" bestFit="1" customWidth="1"/>
    <col min="2554" max="2554" width="14.375" style="9" bestFit="1" customWidth="1"/>
    <col min="2555" max="2557" width="15.875" style="9" bestFit="1" customWidth="1"/>
    <col min="2558" max="2558" width="19.375" style="9" customWidth="1"/>
    <col min="2559" max="2559" width="73.375" style="9" customWidth="1"/>
    <col min="2560" max="2561" width="17.75" style="9" customWidth="1"/>
    <col min="2562" max="2563" width="12.125" style="9" customWidth="1"/>
    <col min="2564" max="2564" width="17.75" style="9" customWidth="1"/>
    <col min="2565" max="2565" width="12.125" style="9" customWidth="1"/>
    <col min="2566" max="2799" width="7" style="9"/>
    <col min="2800" max="2800" width="17.25" style="9" customWidth="1"/>
    <col min="2801" max="2801" width="11.375" style="9" bestFit="1" customWidth="1"/>
    <col min="2802" max="2804" width="15.875" style="9" bestFit="1" customWidth="1"/>
    <col min="2805" max="2806" width="12.125" style="9" customWidth="1"/>
    <col min="2807" max="2807" width="15.875" style="9" bestFit="1" customWidth="1"/>
    <col min="2808" max="2808" width="6.5" style="9" customWidth="1"/>
    <col min="2809" max="2809" width="8.625" style="9" bestFit="1" customWidth="1"/>
    <col min="2810" max="2810" width="14.375" style="9" bestFit="1" customWidth="1"/>
    <col min="2811" max="2813" width="15.875" style="9" bestFit="1" customWidth="1"/>
    <col min="2814" max="2814" width="19.375" style="9" customWidth="1"/>
    <col min="2815" max="2815" width="73.375" style="9" customWidth="1"/>
    <col min="2816" max="2817" width="17.75" style="9" customWidth="1"/>
    <col min="2818" max="2819" width="12.125" style="9" customWidth="1"/>
    <col min="2820" max="2820" width="17.75" style="9" customWidth="1"/>
    <col min="2821" max="2821" width="12.125" style="9" customWidth="1"/>
    <col min="2822" max="3055" width="7" style="9"/>
    <col min="3056" max="3056" width="17.25" style="9" customWidth="1"/>
    <col min="3057" max="3057" width="11.375" style="9" bestFit="1" customWidth="1"/>
    <col min="3058" max="3060" width="15.875" style="9" bestFit="1" customWidth="1"/>
    <col min="3061" max="3062" width="12.125" style="9" customWidth="1"/>
    <col min="3063" max="3063" width="15.875" style="9" bestFit="1" customWidth="1"/>
    <col min="3064" max="3064" width="6.5" style="9" customWidth="1"/>
    <col min="3065" max="3065" width="8.625" style="9" bestFit="1" customWidth="1"/>
    <col min="3066" max="3066" width="14.375" style="9" bestFit="1" customWidth="1"/>
    <col min="3067" max="3069" width="15.875" style="9" bestFit="1" customWidth="1"/>
    <col min="3070" max="3070" width="19.375" style="9" customWidth="1"/>
    <col min="3071" max="3071" width="73.375" style="9" customWidth="1"/>
    <col min="3072" max="3073" width="17.75" style="9" customWidth="1"/>
    <col min="3074" max="3075" width="12.125" style="9" customWidth="1"/>
    <col min="3076" max="3076" width="17.75" style="9" customWidth="1"/>
    <col min="3077" max="3077" width="12.125" style="9" customWidth="1"/>
    <col min="3078" max="3311" width="7" style="9"/>
    <col min="3312" max="3312" width="17.25" style="9" customWidth="1"/>
    <col min="3313" max="3313" width="11.375" style="9" bestFit="1" customWidth="1"/>
    <col min="3314" max="3316" width="15.875" style="9" bestFit="1" customWidth="1"/>
    <col min="3317" max="3318" width="12.125" style="9" customWidth="1"/>
    <col min="3319" max="3319" width="15.875" style="9" bestFit="1" customWidth="1"/>
    <col min="3320" max="3320" width="6.5" style="9" customWidth="1"/>
    <col min="3321" max="3321" width="8.625" style="9" bestFit="1" customWidth="1"/>
    <col min="3322" max="3322" width="14.375" style="9" bestFit="1" customWidth="1"/>
    <col min="3323" max="3325" width="15.875" style="9" bestFit="1" customWidth="1"/>
    <col min="3326" max="3326" width="19.375" style="9" customWidth="1"/>
    <col min="3327" max="3327" width="73.375" style="9" customWidth="1"/>
    <col min="3328" max="3329" width="17.75" style="9" customWidth="1"/>
    <col min="3330" max="3331" width="12.125" style="9" customWidth="1"/>
    <col min="3332" max="3332" width="17.75" style="9" customWidth="1"/>
    <col min="3333" max="3333" width="12.125" style="9" customWidth="1"/>
    <col min="3334" max="3567" width="7" style="9"/>
    <col min="3568" max="3568" width="17.25" style="9" customWidth="1"/>
    <col min="3569" max="3569" width="11.375" style="9" bestFit="1" customWidth="1"/>
    <col min="3570" max="3572" width="15.875" style="9" bestFit="1" customWidth="1"/>
    <col min="3573" max="3574" width="12.125" style="9" customWidth="1"/>
    <col min="3575" max="3575" width="15.875" style="9" bestFit="1" customWidth="1"/>
    <col min="3576" max="3576" width="6.5" style="9" customWidth="1"/>
    <col min="3577" max="3577" width="8.625" style="9" bestFit="1" customWidth="1"/>
    <col min="3578" max="3578" width="14.375" style="9" bestFit="1" customWidth="1"/>
    <col min="3579" max="3581" width="15.875" style="9" bestFit="1" customWidth="1"/>
    <col min="3582" max="3582" width="19.375" style="9" customWidth="1"/>
    <col min="3583" max="3583" width="73.375" style="9" customWidth="1"/>
    <col min="3584" max="3585" width="17.75" style="9" customWidth="1"/>
    <col min="3586" max="3587" width="12.125" style="9" customWidth="1"/>
    <col min="3588" max="3588" width="17.75" style="9" customWidth="1"/>
    <col min="3589" max="3589" width="12.125" style="9" customWidth="1"/>
    <col min="3590" max="3823" width="7" style="9"/>
    <col min="3824" max="3824" width="17.25" style="9" customWidth="1"/>
    <col min="3825" max="3825" width="11.375" style="9" bestFit="1" customWidth="1"/>
    <col min="3826" max="3828" width="15.875" style="9" bestFit="1" customWidth="1"/>
    <col min="3829" max="3830" width="12.125" style="9" customWidth="1"/>
    <col min="3831" max="3831" width="15.875" style="9" bestFit="1" customWidth="1"/>
    <col min="3832" max="3832" width="6.5" style="9" customWidth="1"/>
    <col min="3833" max="3833" width="8.625" style="9" bestFit="1" customWidth="1"/>
    <col min="3834" max="3834" width="14.375" style="9" bestFit="1" customWidth="1"/>
    <col min="3835" max="3837" width="15.875" style="9" bestFit="1" customWidth="1"/>
    <col min="3838" max="3838" width="19.375" style="9" customWidth="1"/>
    <col min="3839" max="3839" width="73.375" style="9" customWidth="1"/>
    <col min="3840" max="3841" width="17.75" style="9" customWidth="1"/>
    <col min="3842" max="3843" width="12.125" style="9" customWidth="1"/>
    <col min="3844" max="3844" width="17.75" style="9" customWidth="1"/>
    <col min="3845" max="3845" width="12.125" style="9" customWidth="1"/>
    <col min="3846" max="4079" width="7" style="9"/>
    <col min="4080" max="4080" width="17.25" style="9" customWidth="1"/>
    <col min="4081" max="4081" width="11.375" style="9" bestFit="1" customWidth="1"/>
    <col min="4082" max="4084" width="15.875" style="9" bestFit="1" customWidth="1"/>
    <col min="4085" max="4086" width="12.125" style="9" customWidth="1"/>
    <col min="4087" max="4087" width="15.875" style="9" bestFit="1" customWidth="1"/>
    <col min="4088" max="4088" width="6.5" style="9" customWidth="1"/>
    <col min="4089" max="4089" width="8.625" style="9" bestFit="1" customWidth="1"/>
    <col min="4090" max="4090" width="14.375" style="9" bestFit="1" customWidth="1"/>
    <col min="4091" max="4093" width="15.875" style="9" bestFit="1" customWidth="1"/>
    <col min="4094" max="4094" width="19.375" style="9" customWidth="1"/>
    <col min="4095" max="4095" width="73.375" style="9" customWidth="1"/>
    <col min="4096" max="4097" width="17.75" style="9" customWidth="1"/>
    <col min="4098" max="4099" width="12.125" style="9" customWidth="1"/>
    <col min="4100" max="4100" width="17.75" style="9" customWidth="1"/>
    <col min="4101" max="4101" width="12.125" style="9" customWidth="1"/>
    <col min="4102" max="4335" width="7" style="9"/>
    <col min="4336" max="4336" width="17.25" style="9" customWidth="1"/>
    <col min="4337" max="4337" width="11.375" style="9" bestFit="1" customWidth="1"/>
    <col min="4338" max="4340" width="15.875" style="9" bestFit="1" customWidth="1"/>
    <col min="4341" max="4342" width="12.125" style="9" customWidth="1"/>
    <col min="4343" max="4343" width="15.875" style="9" bestFit="1" customWidth="1"/>
    <col min="4344" max="4344" width="6.5" style="9" customWidth="1"/>
    <col min="4345" max="4345" width="8.625" style="9" bestFit="1" customWidth="1"/>
    <col min="4346" max="4346" width="14.375" style="9" bestFit="1" customWidth="1"/>
    <col min="4347" max="4349" width="15.875" style="9" bestFit="1" customWidth="1"/>
    <col min="4350" max="4350" width="19.375" style="9" customWidth="1"/>
    <col min="4351" max="4351" width="73.375" style="9" customWidth="1"/>
    <col min="4352" max="4353" width="17.75" style="9" customWidth="1"/>
    <col min="4354" max="4355" width="12.125" style="9" customWidth="1"/>
    <col min="4356" max="4356" width="17.75" style="9" customWidth="1"/>
    <col min="4357" max="4357" width="12.125" style="9" customWidth="1"/>
    <col min="4358" max="4591" width="7" style="9"/>
    <col min="4592" max="4592" width="17.25" style="9" customWidth="1"/>
    <col min="4593" max="4593" width="11.375" style="9" bestFit="1" customWidth="1"/>
    <col min="4594" max="4596" width="15.875" style="9" bestFit="1" customWidth="1"/>
    <col min="4597" max="4598" width="12.125" style="9" customWidth="1"/>
    <col min="4599" max="4599" width="15.875" style="9" bestFit="1" customWidth="1"/>
    <col min="4600" max="4600" width="6.5" style="9" customWidth="1"/>
    <col min="4601" max="4601" width="8.625" style="9" bestFit="1" customWidth="1"/>
    <col min="4602" max="4602" width="14.375" style="9" bestFit="1" customWidth="1"/>
    <col min="4603" max="4605" width="15.875" style="9" bestFit="1" customWidth="1"/>
    <col min="4606" max="4606" width="19.375" style="9" customWidth="1"/>
    <col min="4607" max="4607" width="73.375" style="9" customWidth="1"/>
    <col min="4608" max="4609" width="17.75" style="9" customWidth="1"/>
    <col min="4610" max="4611" width="12.125" style="9" customWidth="1"/>
    <col min="4612" max="4612" width="17.75" style="9" customWidth="1"/>
    <col min="4613" max="4613" width="12.125" style="9" customWidth="1"/>
    <col min="4614" max="4847" width="7" style="9"/>
    <col min="4848" max="4848" width="17.25" style="9" customWidth="1"/>
    <col min="4849" max="4849" width="11.375" style="9" bestFit="1" customWidth="1"/>
    <col min="4850" max="4852" width="15.875" style="9" bestFit="1" customWidth="1"/>
    <col min="4853" max="4854" width="12.125" style="9" customWidth="1"/>
    <col min="4855" max="4855" width="15.875" style="9" bestFit="1" customWidth="1"/>
    <col min="4856" max="4856" width="6.5" style="9" customWidth="1"/>
    <col min="4857" max="4857" width="8.625" style="9" bestFit="1" customWidth="1"/>
    <col min="4858" max="4858" width="14.375" style="9" bestFit="1" customWidth="1"/>
    <col min="4859" max="4861" width="15.875" style="9" bestFit="1" customWidth="1"/>
    <col min="4862" max="4862" width="19.375" style="9" customWidth="1"/>
    <col min="4863" max="4863" width="73.375" style="9" customWidth="1"/>
    <col min="4864" max="4865" width="17.75" style="9" customWidth="1"/>
    <col min="4866" max="4867" width="12.125" style="9" customWidth="1"/>
    <col min="4868" max="4868" width="17.75" style="9" customWidth="1"/>
    <col min="4869" max="4869" width="12.125" style="9" customWidth="1"/>
    <col min="4870" max="5103" width="7" style="9"/>
    <col min="5104" max="5104" width="17.25" style="9" customWidth="1"/>
    <col min="5105" max="5105" width="11.375" style="9" bestFit="1" customWidth="1"/>
    <col min="5106" max="5108" width="15.875" style="9" bestFit="1" customWidth="1"/>
    <col min="5109" max="5110" width="12.125" style="9" customWidth="1"/>
    <col min="5111" max="5111" width="15.875" style="9" bestFit="1" customWidth="1"/>
    <col min="5112" max="5112" width="6.5" style="9" customWidth="1"/>
    <col min="5113" max="5113" width="8.625" style="9" bestFit="1" customWidth="1"/>
    <col min="5114" max="5114" width="14.375" style="9" bestFit="1" customWidth="1"/>
    <col min="5115" max="5117" width="15.875" style="9" bestFit="1" customWidth="1"/>
    <col min="5118" max="5118" width="19.375" style="9" customWidth="1"/>
    <col min="5119" max="5119" width="73.375" style="9" customWidth="1"/>
    <col min="5120" max="5121" width="17.75" style="9" customWidth="1"/>
    <col min="5122" max="5123" width="12.125" style="9" customWidth="1"/>
    <col min="5124" max="5124" width="17.75" style="9" customWidth="1"/>
    <col min="5125" max="5125" width="12.125" style="9" customWidth="1"/>
    <col min="5126" max="5359" width="7" style="9"/>
    <col min="5360" max="5360" width="17.25" style="9" customWidth="1"/>
    <col min="5361" max="5361" width="11.375" style="9" bestFit="1" customWidth="1"/>
    <col min="5362" max="5364" width="15.875" style="9" bestFit="1" customWidth="1"/>
    <col min="5365" max="5366" width="12.125" style="9" customWidth="1"/>
    <col min="5367" max="5367" width="15.875" style="9" bestFit="1" customWidth="1"/>
    <col min="5368" max="5368" width="6.5" style="9" customWidth="1"/>
    <col min="5369" max="5369" width="8.625" style="9" bestFit="1" customWidth="1"/>
    <col min="5370" max="5370" width="14.375" style="9" bestFit="1" customWidth="1"/>
    <col min="5371" max="5373" width="15.875" style="9" bestFit="1" customWidth="1"/>
    <col min="5374" max="5374" width="19.375" style="9" customWidth="1"/>
    <col min="5375" max="5375" width="73.375" style="9" customWidth="1"/>
    <col min="5376" max="5377" width="17.75" style="9" customWidth="1"/>
    <col min="5378" max="5379" width="12.125" style="9" customWidth="1"/>
    <col min="5380" max="5380" width="17.75" style="9" customWidth="1"/>
    <col min="5381" max="5381" width="12.125" style="9" customWidth="1"/>
    <col min="5382" max="5615" width="7" style="9"/>
    <col min="5616" max="5616" width="17.25" style="9" customWidth="1"/>
    <col min="5617" max="5617" width="11.375" style="9" bestFit="1" customWidth="1"/>
    <col min="5618" max="5620" width="15.875" style="9" bestFit="1" customWidth="1"/>
    <col min="5621" max="5622" width="12.125" style="9" customWidth="1"/>
    <col min="5623" max="5623" width="15.875" style="9" bestFit="1" customWidth="1"/>
    <col min="5624" max="5624" width="6.5" style="9" customWidth="1"/>
    <col min="5625" max="5625" width="8.625" style="9" bestFit="1" customWidth="1"/>
    <col min="5626" max="5626" width="14.375" style="9" bestFit="1" customWidth="1"/>
    <col min="5627" max="5629" width="15.875" style="9" bestFit="1" customWidth="1"/>
    <col min="5630" max="5630" width="19.375" style="9" customWidth="1"/>
    <col min="5631" max="5631" width="73.375" style="9" customWidth="1"/>
    <col min="5632" max="5633" width="17.75" style="9" customWidth="1"/>
    <col min="5634" max="5635" width="12.125" style="9" customWidth="1"/>
    <col min="5636" max="5636" width="17.75" style="9" customWidth="1"/>
    <col min="5637" max="5637" width="12.125" style="9" customWidth="1"/>
    <col min="5638" max="5871" width="7" style="9"/>
    <col min="5872" max="5872" width="17.25" style="9" customWidth="1"/>
    <col min="5873" max="5873" width="11.375" style="9" bestFit="1" customWidth="1"/>
    <col min="5874" max="5876" width="15.875" style="9" bestFit="1" customWidth="1"/>
    <col min="5877" max="5878" width="12.125" style="9" customWidth="1"/>
    <col min="5879" max="5879" width="15.875" style="9" bestFit="1" customWidth="1"/>
    <col min="5880" max="5880" width="6.5" style="9" customWidth="1"/>
    <col min="5881" max="5881" width="8.625" style="9" bestFit="1" customWidth="1"/>
    <col min="5882" max="5882" width="14.375" style="9" bestFit="1" customWidth="1"/>
    <col min="5883" max="5885" width="15.875" style="9" bestFit="1" customWidth="1"/>
    <col min="5886" max="5886" width="19.375" style="9" customWidth="1"/>
    <col min="5887" max="5887" width="73.375" style="9" customWidth="1"/>
    <col min="5888" max="5889" width="17.75" style="9" customWidth="1"/>
    <col min="5890" max="5891" width="12.125" style="9" customWidth="1"/>
    <col min="5892" max="5892" width="17.75" style="9" customWidth="1"/>
    <col min="5893" max="5893" width="12.125" style="9" customWidth="1"/>
    <col min="5894" max="6127" width="7" style="9"/>
    <col min="6128" max="6128" width="17.25" style="9" customWidth="1"/>
    <col min="6129" max="6129" width="11.375" style="9" bestFit="1" customWidth="1"/>
    <col min="6130" max="6132" width="15.875" style="9" bestFit="1" customWidth="1"/>
    <col min="6133" max="6134" width="12.125" style="9" customWidth="1"/>
    <col min="6135" max="6135" width="15.875" style="9" bestFit="1" customWidth="1"/>
    <col min="6136" max="6136" width="6.5" style="9" customWidth="1"/>
    <col min="6137" max="6137" width="8.625" style="9" bestFit="1" customWidth="1"/>
    <col min="6138" max="6138" width="14.375" style="9" bestFit="1" customWidth="1"/>
    <col min="6139" max="6141" width="15.875" style="9" bestFit="1" customWidth="1"/>
    <col min="6142" max="6142" width="19.375" style="9" customWidth="1"/>
    <col min="6143" max="6143" width="73.375" style="9" customWidth="1"/>
    <col min="6144" max="6145" width="17.75" style="9" customWidth="1"/>
    <col min="6146" max="6147" width="12.125" style="9" customWidth="1"/>
    <col min="6148" max="6148" width="17.75" style="9" customWidth="1"/>
    <col min="6149" max="6149" width="12.125" style="9" customWidth="1"/>
    <col min="6150" max="6383" width="7" style="9"/>
    <col min="6384" max="6384" width="17.25" style="9" customWidth="1"/>
    <col min="6385" max="6385" width="11.375" style="9" bestFit="1" customWidth="1"/>
    <col min="6386" max="6388" width="15.875" style="9" bestFit="1" customWidth="1"/>
    <col min="6389" max="6390" width="12.125" style="9" customWidth="1"/>
    <col min="6391" max="6391" width="15.875" style="9" bestFit="1" customWidth="1"/>
    <col min="6392" max="6392" width="6.5" style="9" customWidth="1"/>
    <col min="6393" max="6393" width="8.625" style="9" bestFit="1" customWidth="1"/>
    <col min="6394" max="6394" width="14.375" style="9" bestFit="1" customWidth="1"/>
    <col min="6395" max="6397" width="15.875" style="9" bestFit="1" customWidth="1"/>
    <col min="6398" max="6398" width="19.375" style="9" customWidth="1"/>
    <col min="6399" max="6399" width="73.375" style="9" customWidth="1"/>
    <col min="6400" max="6401" width="17.75" style="9" customWidth="1"/>
    <col min="6402" max="6403" width="12.125" style="9" customWidth="1"/>
    <col min="6404" max="6404" width="17.75" style="9" customWidth="1"/>
    <col min="6405" max="6405" width="12.125" style="9" customWidth="1"/>
    <col min="6406" max="6639" width="7" style="9"/>
    <col min="6640" max="6640" width="17.25" style="9" customWidth="1"/>
    <col min="6641" max="6641" width="11.375" style="9" bestFit="1" customWidth="1"/>
    <col min="6642" max="6644" width="15.875" style="9" bestFit="1" customWidth="1"/>
    <col min="6645" max="6646" width="12.125" style="9" customWidth="1"/>
    <col min="6647" max="6647" width="15.875" style="9" bestFit="1" customWidth="1"/>
    <col min="6648" max="6648" width="6.5" style="9" customWidth="1"/>
    <col min="6649" max="6649" width="8.625" style="9" bestFit="1" customWidth="1"/>
    <col min="6650" max="6650" width="14.375" style="9" bestFit="1" customWidth="1"/>
    <col min="6651" max="6653" width="15.875" style="9" bestFit="1" customWidth="1"/>
    <col min="6654" max="6654" width="19.375" style="9" customWidth="1"/>
    <col min="6655" max="6655" width="73.375" style="9" customWidth="1"/>
    <col min="6656" max="6657" width="17.75" style="9" customWidth="1"/>
    <col min="6658" max="6659" width="12.125" style="9" customWidth="1"/>
    <col min="6660" max="6660" width="17.75" style="9" customWidth="1"/>
    <col min="6661" max="6661" width="12.125" style="9" customWidth="1"/>
    <col min="6662" max="6895" width="7" style="9"/>
    <col min="6896" max="6896" width="17.25" style="9" customWidth="1"/>
    <col min="6897" max="6897" width="11.375" style="9" bestFit="1" customWidth="1"/>
    <col min="6898" max="6900" width="15.875" style="9" bestFit="1" customWidth="1"/>
    <col min="6901" max="6902" width="12.125" style="9" customWidth="1"/>
    <col min="6903" max="6903" width="15.875" style="9" bestFit="1" customWidth="1"/>
    <col min="6904" max="6904" width="6.5" style="9" customWidth="1"/>
    <col min="6905" max="6905" width="8.625" style="9" bestFit="1" customWidth="1"/>
    <col min="6906" max="6906" width="14.375" style="9" bestFit="1" customWidth="1"/>
    <col min="6907" max="6909" width="15.875" style="9" bestFit="1" customWidth="1"/>
    <col min="6910" max="6910" width="19.375" style="9" customWidth="1"/>
    <col min="6911" max="6911" width="73.375" style="9" customWidth="1"/>
    <col min="6912" max="6913" width="17.75" style="9" customWidth="1"/>
    <col min="6914" max="6915" width="12.125" style="9" customWidth="1"/>
    <col min="6916" max="6916" width="17.75" style="9" customWidth="1"/>
    <col min="6917" max="6917" width="12.125" style="9" customWidth="1"/>
    <col min="6918" max="7151" width="7" style="9"/>
    <col min="7152" max="7152" width="17.25" style="9" customWidth="1"/>
    <col min="7153" max="7153" width="11.375" style="9" bestFit="1" customWidth="1"/>
    <col min="7154" max="7156" width="15.875" style="9" bestFit="1" customWidth="1"/>
    <col min="7157" max="7158" width="12.125" style="9" customWidth="1"/>
    <col min="7159" max="7159" width="15.875" style="9" bestFit="1" customWidth="1"/>
    <col min="7160" max="7160" width="6.5" style="9" customWidth="1"/>
    <col min="7161" max="7161" width="8.625" style="9" bestFit="1" customWidth="1"/>
    <col min="7162" max="7162" width="14.375" style="9" bestFit="1" customWidth="1"/>
    <col min="7163" max="7165" width="15.875" style="9" bestFit="1" customWidth="1"/>
    <col min="7166" max="7166" width="19.375" style="9" customWidth="1"/>
    <col min="7167" max="7167" width="73.375" style="9" customWidth="1"/>
    <col min="7168" max="7169" width="17.75" style="9" customWidth="1"/>
    <col min="7170" max="7171" width="12.125" style="9" customWidth="1"/>
    <col min="7172" max="7172" width="17.75" style="9" customWidth="1"/>
    <col min="7173" max="7173" width="12.125" style="9" customWidth="1"/>
    <col min="7174" max="7407" width="7" style="9"/>
    <col min="7408" max="7408" width="17.25" style="9" customWidth="1"/>
    <col min="7409" max="7409" width="11.375" style="9" bestFit="1" customWidth="1"/>
    <col min="7410" max="7412" width="15.875" style="9" bestFit="1" customWidth="1"/>
    <col min="7413" max="7414" width="12.125" style="9" customWidth="1"/>
    <col min="7415" max="7415" width="15.875" style="9" bestFit="1" customWidth="1"/>
    <col min="7416" max="7416" width="6.5" style="9" customWidth="1"/>
    <col min="7417" max="7417" width="8.625" style="9" bestFit="1" customWidth="1"/>
    <col min="7418" max="7418" width="14.375" style="9" bestFit="1" customWidth="1"/>
    <col min="7419" max="7421" width="15.875" style="9" bestFit="1" customWidth="1"/>
    <col min="7422" max="7422" width="19.375" style="9" customWidth="1"/>
    <col min="7423" max="7423" width="73.375" style="9" customWidth="1"/>
    <col min="7424" max="7425" width="17.75" style="9" customWidth="1"/>
    <col min="7426" max="7427" width="12.125" style="9" customWidth="1"/>
    <col min="7428" max="7428" width="17.75" style="9" customWidth="1"/>
    <col min="7429" max="7429" width="12.125" style="9" customWidth="1"/>
    <col min="7430" max="7663" width="7" style="9"/>
    <col min="7664" max="7664" width="17.25" style="9" customWidth="1"/>
    <col min="7665" max="7665" width="11.375" style="9" bestFit="1" customWidth="1"/>
    <col min="7666" max="7668" width="15.875" style="9" bestFit="1" customWidth="1"/>
    <col min="7669" max="7670" width="12.125" style="9" customWidth="1"/>
    <col min="7671" max="7671" width="15.875" style="9" bestFit="1" customWidth="1"/>
    <col min="7672" max="7672" width="6.5" style="9" customWidth="1"/>
    <col min="7673" max="7673" width="8.625" style="9" bestFit="1" customWidth="1"/>
    <col min="7674" max="7674" width="14.375" style="9" bestFit="1" customWidth="1"/>
    <col min="7675" max="7677" width="15.875" style="9" bestFit="1" customWidth="1"/>
    <col min="7678" max="7678" width="19.375" style="9" customWidth="1"/>
    <col min="7679" max="7679" width="73.375" style="9" customWidth="1"/>
    <col min="7680" max="7681" width="17.75" style="9" customWidth="1"/>
    <col min="7682" max="7683" width="12.125" style="9" customWidth="1"/>
    <col min="7684" max="7684" width="17.75" style="9" customWidth="1"/>
    <col min="7685" max="7685" width="12.125" style="9" customWidth="1"/>
    <col min="7686" max="7919" width="7" style="9"/>
    <col min="7920" max="7920" width="17.25" style="9" customWidth="1"/>
    <col min="7921" max="7921" width="11.375" style="9" bestFit="1" customWidth="1"/>
    <col min="7922" max="7924" width="15.875" style="9" bestFit="1" customWidth="1"/>
    <col min="7925" max="7926" width="12.125" style="9" customWidth="1"/>
    <col min="7927" max="7927" width="15.875" style="9" bestFit="1" customWidth="1"/>
    <col min="7928" max="7928" width="6.5" style="9" customWidth="1"/>
    <col min="7929" max="7929" width="8.625" style="9" bestFit="1" customWidth="1"/>
    <col min="7930" max="7930" width="14.375" style="9" bestFit="1" customWidth="1"/>
    <col min="7931" max="7933" width="15.875" style="9" bestFit="1" customWidth="1"/>
    <col min="7934" max="7934" width="19.375" style="9" customWidth="1"/>
    <col min="7935" max="7935" width="73.375" style="9" customWidth="1"/>
    <col min="7936" max="7937" width="17.75" style="9" customWidth="1"/>
    <col min="7938" max="7939" width="12.125" style="9" customWidth="1"/>
    <col min="7940" max="7940" width="17.75" style="9" customWidth="1"/>
    <col min="7941" max="7941" width="12.125" style="9" customWidth="1"/>
    <col min="7942" max="8175" width="7" style="9"/>
    <col min="8176" max="8176" width="17.25" style="9" customWidth="1"/>
    <col min="8177" max="8177" width="11.375" style="9" bestFit="1" customWidth="1"/>
    <col min="8178" max="8180" width="15.875" style="9" bestFit="1" customWidth="1"/>
    <col min="8181" max="8182" width="12.125" style="9" customWidth="1"/>
    <col min="8183" max="8183" width="15.875" style="9" bestFit="1" customWidth="1"/>
    <col min="8184" max="8184" width="6.5" style="9" customWidth="1"/>
    <col min="8185" max="8185" width="8.625" style="9" bestFit="1" customWidth="1"/>
    <col min="8186" max="8186" width="14.375" style="9" bestFit="1" customWidth="1"/>
    <col min="8187" max="8189" width="15.875" style="9" bestFit="1" customWidth="1"/>
    <col min="8190" max="8190" width="19.375" style="9" customWidth="1"/>
    <col min="8191" max="8191" width="73.375" style="9" customWidth="1"/>
    <col min="8192" max="8193" width="17.75" style="9" customWidth="1"/>
    <col min="8194" max="8195" width="12.125" style="9" customWidth="1"/>
    <col min="8196" max="8196" width="17.75" style="9" customWidth="1"/>
    <col min="8197" max="8197" width="12.125" style="9" customWidth="1"/>
    <col min="8198" max="8431" width="7" style="9"/>
    <col min="8432" max="8432" width="17.25" style="9" customWidth="1"/>
    <col min="8433" max="8433" width="11.375" style="9" bestFit="1" customWidth="1"/>
    <col min="8434" max="8436" width="15.875" style="9" bestFit="1" customWidth="1"/>
    <col min="8437" max="8438" width="12.125" style="9" customWidth="1"/>
    <col min="8439" max="8439" width="15.875" style="9" bestFit="1" customWidth="1"/>
    <col min="8440" max="8440" width="6.5" style="9" customWidth="1"/>
    <col min="8441" max="8441" width="8.625" style="9" bestFit="1" customWidth="1"/>
    <col min="8442" max="8442" width="14.375" style="9" bestFit="1" customWidth="1"/>
    <col min="8443" max="8445" width="15.875" style="9" bestFit="1" customWidth="1"/>
    <col min="8446" max="8446" width="19.375" style="9" customWidth="1"/>
    <col min="8447" max="8447" width="73.375" style="9" customWidth="1"/>
    <col min="8448" max="8449" width="17.75" style="9" customWidth="1"/>
    <col min="8450" max="8451" width="12.125" style="9" customWidth="1"/>
    <col min="8452" max="8452" width="17.75" style="9" customWidth="1"/>
    <col min="8453" max="8453" width="12.125" style="9" customWidth="1"/>
    <col min="8454" max="8687" width="7" style="9"/>
    <col min="8688" max="8688" width="17.25" style="9" customWidth="1"/>
    <col min="8689" max="8689" width="11.375" style="9" bestFit="1" customWidth="1"/>
    <col min="8690" max="8692" width="15.875" style="9" bestFit="1" customWidth="1"/>
    <col min="8693" max="8694" width="12.125" style="9" customWidth="1"/>
    <col min="8695" max="8695" width="15.875" style="9" bestFit="1" customWidth="1"/>
    <col min="8696" max="8696" width="6.5" style="9" customWidth="1"/>
    <col min="8697" max="8697" width="8.625" style="9" bestFit="1" customWidth="1"/>
    <col min="8698" max="8698" width="14.375" style="9" bestFit="1" customWidth="1"/>
    <col min="8699" max="8701" width="15.875" style="9" bestFit="1" customWidth="1"/>
    <col min="8702" max="8702" width="19.375" style="9" customWidth="1"/>
    <col min="8703" max="8703" width="73.375" style="9" customWidth="1"/>
    <col min="8704" max="8705" width="17.75" style="9" customWidth="1"/>
    <col min="8706" max="8707" width="12.125" style="9" customWidth="1"/>
    <col min="8708" max="8708" width="17.75" style="9" customWidth="1"/>
    <col min="8709" max="8709" width="12.125" style="9" customWidth="1"/>
    <col min="8710" max="8943" width="7" style="9"/>
    <col min="8944" max="8944" width="17.25" style="9" customWidth="1"/>
    <col min="8945" max="8945" width="11.375" style="9" bestFit="1" customWidth="1"/>
    <col min="8946" max="8948" width="15.875" style="9" bestFit="1" customWidth="1"/>
    <col min="8949" max="8950" width="12.125" style="9" customWidth="1"/>
    <col min="8951" max="8951" width="15.875" style="9" bestFit="1" customWidth="1"/>
    <col min="8952" max="8952" width="6.5" style="9" customWidth="1"/>
    <col min="8953" max="8953" width="8.625" style="9" bestFit="1" customWidth="1"/>
    <col min="8954" max="8954" width="14.375" style="9" bestFit="1" customWidth="1"/>
    <col min="8955" max="8957" width="15.875" style="9" bestFit="1" customWidth="1"/>
    <col min="8958" max="8958" width="19.375" style="9" customWidth="1"/>
    <col min="8959" max="8959" width="73.375" style="9" customWidth="1"/>
    <col min="8960" max="8961" width="17.75" style="9" customWidth="1"/>
    <col min="8962" max="8963" width="12.125" style="9" customWidth="1"/>
    <col min="8964" max="8964" width="17.75" style="9" customWidth="1"/>
    <col min="8965" max="8965" width="12.125" style="9" customWidth="1"/>
    <col min="8966" max="9199" width="7" style="9"/>
    <col min="9200" max="9200" width="17.25" style="9" customWidth="1"/>
    <col min="9201" max="9201" width="11.375" style="9" bestFit="1" customWidth="1"/>
    <col min="9202" max="9204" width="15.875" style="9" bestFit="1" customWidth="1"/>
    <col min="9205" max="9206" width="12.125" style="9" customWidth="1"/>
    <col min="9207" max="9207" width="15.875" style="9" bestFit="1" customWidth="1"/>
    <col min="9208" max="9208" width="6.5" style="9" customWidth="1"/>
    <col min="9209" max="9209" width="8.625" style="9" bestFit="1" customWidth="1"/>
    <col min="9210" max="9210" width="14.375" style="9" bestFit="1" customWidth="1"/>
    <col min="9211" max="9213" width="15.875" style="9" bestFit="1" customWidth="1"/>
    <col min="9214" max="9214" width="19.375" style="9" customWidth="1"/>
    <col min="9215" max="9215" width="73.375" style="9" customWidth="1"/>
    <col min="9216" max="9217" width="17.75" style="9" customWidth="1"/>
    <col min="9218" max="9219" width="12.125" style="9" customWidth="1"/>
    <col min="9220" max="9220" width="17.75" style="9" customWidth="1"/>
    <col min="9221" max="9221" width="12.125" style="9" customWidth="1"/>
    <col min="9222" max="9455" width="7" style="9"/>
    <col min="9456" max="9456" width="17.25" style="9" customWidth="1"/>
    <col min="9457" max="9457" width="11.375" style="9" bestFit="1" customWidth="1"/>
    <col min="9458" max="9460" width="15.875" style="9" bestFit="1" customWidth="1"/>
    <col min="9461" max="9462" width="12.125" style="9" customWidth="1"/>
    <col min="9463" max="9463" width="15.875" style="9" bestFit="1" customWidth="1"/>
    <col min="9464" max="9464" width="6.5" style="9" customWidth="1"/>
    <col min="9465" max="9465" width="8.625" style="9" bestFit="1" customWidth="1"/>
    <col min="9466" max="9466" width="14.375" style="9" bestFit="1" customWidth="1"/>
    <col min="9467" max="9469" width="15.875" style="9" bestFit="1" customWidth="1"/>
    <col min="9470" max="9470" width="19.375" style="9" customWidth="1"/>
    <col min="9471" max="9471" width="73.375" style="9" customWidth="1"/>
    <col min="9472" max="9473" width="17.75" style="9" customWidth="1"/>
    <col min="9474" max="9475" width="12.125" style="9" customWidth="1"/>
    <col min="9476" max="9476" width="17.75" style="9" customWidth="1"/>
    <col min="9477" max="9477" width="12.125" style="9" customWidth="1"/>
    <col min="9478" max="9711" width="7" style="9"/>
    <col min="9712" max="9712" width="17.25" style="9" customWidth="1"/>
    <col min="9713" max="9713" width="11.375" style="9" bestFit="1" customWidth="1"/>
    <col min="9714" max="9716" width="15.875" style="9" bestFit="1" customWidth="1"/>
    <col min="9717" max="9718" width="12.125" style="9" customWidth="1"/>
    <col min="9719" max="9719" width="15.875" style="9" bestFit="1" customWidth="1"/>
    <col min="9720" max="9720" width="6.5" style="9" customWidth="1"/>
    <col min="9721" max="9721" width="8.625" style="9" bestFit="1" customWidth="1"/>
    <col min="9722" max="9722" width="14.375" style="9" bestFit="1" customWidth="1"/>
    <col min="9723" max="9725" width="15.875" style="9" bestFit="1" customWidth="1"/>
    <col min="9726" max="9726" width="19.375" style="9" customWidth="1"/>
    <col min="9727" max="9727" width="73.375" style="9" customWidth="1"/>
    <col min="9728" max="9729" width="17.75" style="9" customWidth="1"/>
    <col min="9730" max="9731" width="12.125" style="9" customWidth="1"/>
    <col min="9732" max="9732" width="17.75" style="9" customWidth="1"/>
    <col min="9733" max="9733" width="12.125" style="9" customWidth="1"/>
    <col min="9734" max="9967" width="7" style="9"/>
    <col min="9968" max="9968" width="17.25" style="9" customWidth="1"/>
    <col min="9969" max="9969" width="11.375" style="9" bestFit="1" customWidth="1"/>
    <col min="9970" max="9972" width="15.875" style="9" bestFit="1" customWidth="1"/>
    <col min="9973" max="9974" width="12.125" style="9" customWidth="1"/>
    <col min="9975" max="9975" width="15.875" style="9" bestFit="1" customWidth="1"/>
    <col min="9976" max="9976" width="6.5" style="9" customWidth="1"/>
    <col min="9977" max="9977" width="8.625" style="9" bestFit="1" customWidth="1"/>
    <col min="9978" max="9978" width="14.375" style="9" bestFit="1" customWidth="1"/>
    <col min="9979" max="9981" width="15.875" style="9" bestFit="1" customWidth="1"/>
    <col min="9982" max="9982" width="19.375" style="9" customWidth="1"/>
    <col min="9983" max="9983" width="73.375" style="9" customWidth="1"/>
    <col min="9984" max="9985" width="17.75" style="9" customWidth="1"/>
    <col min="9986" max="9987" width="12.125" style="9" customWidth="1"/>
    <col min="9988" max="9988" width="17.75" style="9" customWidth="1"/>
    <col min="9989" max="9989" width="12.125" style="9" customWidth="1"/>
    <col min="9990" max="10223" width="7" style="9"/>
    <col min="10224" max="10224" width="17.25" style="9" customWidth="1"/>
    <col min="10225" max="10225" width="11.375" style="9" bestFit="1" customWidth="1"/>
    <col min="10226" max="10228" width="15.875" style="9" bestFit="1" customWidth="1"/>
    <col min="10229" max="10230" width="12.125" style="9" customWidth="1"/>
    <col min="10231" max="10231" width="15.875" style="9" bestFit="1" customWidth="1"/>
    <col min="10232" max="10232" width="6.5" style="9" customWidth="1"/>
    <col min="10233" max="10233" width="8.625" style="9" bestFit="1" customWidth="1"/>
    <col min="10234" max="10234" width="14.375" style="9" bestFit="1" customWidth="1"/>
    <col min="10235" max="10237" width="15.875" style="9" bestFit="1" customWidth="1"/>
    <col min="10238" max="10238" width="19.375" style="9" customWidth="1"/>
    <col min="10239" max="10239" width="73.375" style="9" customWidth="1"/>
    <col min="10240" max="10241" width="17.75" style="9" customWidth="1"/>
    <col min="10242" max="10243" width="12.125" style="9" customWidth="1"/>
    <col min="10244" max="10244" width="17.75" style="9" customWidth="1"/>
    <col min="10245" max="10245" width="12.125" style="9" customWidth="1"/>
    <col min="10246" max="10479" width="7" style="9"/>
    <col min="10480" max="10480" width="17.25" style="9" customWidth="1"/>
    <col min="10481" max="10481" width="11.375" style="9" bestFit="1" customWidth="1"/>
    <col min="10482" max="10484" width="15.875" style="9" bestFit="1" customWidth="1"/>
    <col min="10485" max="10486" width="12.125" style="9" customWidth="1"/>
    <col min="10487" max="10487" width="15.875" style="9" bestFit="1" customWidth="1"/>
    <col min="10488" max="10488" width="6.5" style="9" customWidth="1"/>
    <col min="10489" max="10489" width="8.625" style="9" bestFit="1" customWidth="1"/>
    <col min="10490" max="10490" width="14.375" style="9" bestFit="1" customWidth="1"/>
    <col min="10491" max="10493" width="15.875" style="9" bestFit="1" customWidth="1"/>
    <col min="10494" max="10494" width="19.375" style="9" customWidth="1"/>
    <col min="10495" max="10495" width="73.375" style="9" customWidth="1"/>
    <col min="10496" max="10497" width="17.75" style="9" customWidth="1"/>
    <col min="10498" max="10499" width="12.125" style="9" customWidth="1"/>
    <col min="10500" max="10500" width="17.75" style="9" customWidth="1"/>
    <col min="10501" max="10501" width="12.125" style="9" customWidth="1"/>
    <col min="10502" max="10735" width="7" style="9"/>
    <col min="10736" max="10736" width="17.25" style="9" customWidth="1"/>
    <col min="10737" max="10737" width="11.375" style="9" bestFit="1" customWidth="1"/>
    <col min="10738" max="10740" width="15.875" style="9" bestFit="1" customWidth="1"/>
    <col min="10741" max="10742" width="12.125" style="9" customWidth="1"/>
    <col min="10743" max="10743" width="15.875" style="9" bestFit="1" customWidth="1"/>
    <col min="10744" max="10744" width="6.5" style="9" customWidth="1"/>
    <col min="10745" max="10745" width="8.625" style="9" bestFit="1" customWidth="1"/>
    <col min="10746" max="10746" width="14.375" style="9" bestFit="1" customWidth="1"/>
    <col min="10747" max="10749" width="15.875" style="9" bestFit="1" customWidth="1"/>
    <col min="10750" max="10750" width="19.375" style="9" customWidth="1"/>
    <col min="10751" max="10751" width="73.375" style="9" customWidth="1"/>
    <col min="10752" max="10753" width="17.75" style="9" customWidth="1"/>
    <col min="10754" max="10755" width="12.125" style="9" customWidth="1"/>
    <col min="10756" max="10756" width="17.75" style="9" customWidth="1"/>
    <col min="10757" max="10757" width="12.125" style="9" customWidth="1"/>
    <col min="10758" max="10991" width="7" style="9"/>
    <col min="10992" max="10992" width="17.25" style="9" customWidth="1"/>
    <col min="10993" max="10993" width="11.375" style="9" bestFit="1" customWidth="1"/>
    <col min="10994" max="10996" width="15.875" style="9" bestFit="1" customWidth="1"/>
    <col min="10997" max="10998" width="12.125" style="9" customWidth="1"/>
    <col min="10999" max="10999" width="15.875" style="9" bestFit="1" customWidth="1"/>
    <col min="11000" max="11000" width="6.5" style="9" customWidth="1"/>
    <col min="11001" max="11001" width="8.625" style="9" bestFit="1" customWidth="1"/>
    <col min="11002" max="11002" width="14.375" style="9" bestFit="1" customWidth="1"/>
    <col min="11003" max="11005" width="15.875" style="9" bestFit="1" customWidth="1"/>
    <col min="11006" max="11006" width="19.375" style="9" customWidth="1"/>
    <col min="11007" max="11007" width="73.375" style="9" customWidth="1"/>
    <col min="11008" max="11009" width="17.75" style="9" customWidth="1"/>
    <col min="11010" max="11011" width="12.125" style="9" customWidth="1"/>
    <col min="11012" max="11012" width="17.75" style="9" customWidth="1"/>
    <col min="11013" max="11013" width="12.125" style="9" customWidth="1"/>
    <col min="11014" max="11247" width="7" style="9"/>
    <col min="11248" max="11248" width="17.25" style="9" customWidth="1"/>
    <col min="11249" max="11249" width="11.375" style="9" bestFit="1" customWidth="1"/>
    <col min="11250" max="11252" width="15.875" style="9" bestFit="1" customWidth="1"/>
    <col min="11253" max="11254" width="12.125" style="9" customWidth="1"/>
    <col min="11255" max="11255" width="15.875" style="9" bestFit="1" customWidth="1"/>
    <col min="11256" max="11256" width="6.5" style="9" customWidth="1"/>
    <col min="11257" max="11257" width="8.625" style="9" bestFit="1" customWidth="1"/>
    <col min="11258" max="11258" width="14.375" style="9" bestFit="1" customWidth="1"/>
    <col min="11259" max="11261" width="15.875" style="9" bestFit="1" customWidth="1"/>
    <col min="11262" max="11262" width="19.375" style="9" customWidth="1"/>
    <col min="11263" max="11263" width="73.375" style="9" customWidth="1"/>
    <col min="11264" max="11265" width="17.75" style="9" customWidth="1"/>
    <col min="11266" max="11267" width="12.125" style="9" customWidth="1"/>
    <col min="11268" max="11268" width="17.75" style="9" customWidth="1"/>
    <col min="11269" max="11269" width="12.125" style="9" customWidth="1"/>
    <col min="11270" max="11503" width="7" style="9"/>
    <col min="11504" max="11504" width="17.25" style="9" customWidth="1"/>
    <col min="11505" max="11505" width="11.375" style="9" bestFit="1" customWidth="1"/>
    <col min="11506" max="11508" width="15.875" style="9" bestFit="1" customWidth="1"/>
    <col min="11509" max="11510" width="12.125" style="9" customWidth="1"/>
    <col min="11511" max="11511" width="15.875" style="9" bestFit="1" customWidth="1"/>
    <col min="11512" max="11512" width="6.5" style="9" customWidth="1"/>
    <col min="11513" max="11513" width="8.625" style="9" bestFit="1" customWidth="1"/>
    <col min="11514" max="11514" width="14.375" style="9" bestFit="1" customWidth="1"/>
    <col min="11515" max="11517" width="15.875" style="9" bestFit="1" customWidth="1"/>
    <col min="11518" max="11518" width="19.375" style="9" customWidth="1"/>
    <col min="11519" max="11519" width="73.375" style="9" customWidth="1"/>
    <col min="11520" max="11521" width="17.75" style="9" customWidth="1"/>
    <col min="11522" max="11523" width="12.125" style="9" customWidth="1"/>
    <col min="11524" max="11524" width="17.75" style="9" customWidth="1"/>
    <col min="11525" max="11525" width="12.125" style="9" customWidth="1"/>
    <col min="11526" max="11759" width="7" style="9"/>
    <col min="11760" max="11760" width="17.25" style="9" customWidth="1"/>
    <col min="11761" max="11761" width="11.375" style="9" bestFit="1" customWidth="1"/>
    <col min="11762" max="11764" width="15.875" style="9" bestFit="1" customWidth="1"/>
    <col min="11765" max="11766" width="12.125" style="9" customWidth="1"/>
    <col min="11767" max="11767" width="15.875" style="9" bestFit="1" customWidth="1"/>
    <col min="11768" max="11768" width="6.5" style="9" customWidth="1"/>
    <col min="11769" max="11769" width="8.625" style="9" bestFit="1" customWidth="1"/>
    <col min="11770" max="11770" width="14.375" style="9" bestFit="1" customWidth="1"/>
    <col min="11771" max="11773" width="15.875" style="9" bestFit="1" customWidth="1"/>
    <col min="11774" max="11774" width="19.375" style="9" customWidth="1"/>
    <col min="11775" max="11775" width="73.375" style="9" customWidth="1"/>
    <col min="11776" max="11777" width="17.75" style="9" customWidth="1"/>
    <col min="11778" max="11779" width="12.125" style="9" customWidth="1"/>
    <col min="11780" max="11780" width="17.75" style="9" customWidth="1"/>
    <col min="11781" max="11781" width="12.125" style="9" customWidth="1"/>
    <col min="11782" max="12015" width="7" style="9"/>
    <col min="12016" max="12016" width="17.25" style="9" customWidth="1"/>
    <col min="12017" max="12017" width="11.375" style="9" bestFit="1" customWidth="1"/>
    <col min="12018" max="12020" width="15.875" style="9" bestFit="1" customWidth="1"/>
    <col min="12021" max="12022" width="12.125" style="9" customWidth="1"/>
    <col min="12023" max="12023" width="15.875" style="9" bestFit="1" customWidth="1"/>
    <col min="12024" max="12024" width="6.5" style="9" customWidth="1"/>
    <col min="12025" max="12025" width="8.625" style="9" bestFit="1" customWidth="1"/>
    <col min="12026" max="12026" width="14.375" style="9" bestFit="1" customWidth="1"/>
    <col min="12027" max="12029" width="15.875" style="9" bestFit="1" customWidth="1"/>
    <col min="12030" max="12030" width="19.375" style="9" customWidth="1"/>
    <col min="12031" max="12031" width="73.375" style="9" customWidth="1"/>
    <col min="12032" max="12033" width="17.75" style="9" customWidth="1"/>
    <col min="12034" max="12035" width="12.125" style="9" customWidth="1"/>
    <col min="12036" max="12036" width="17.75" style="9" customWidth="1"/>
    <col min="12037" max="12037" width="12.125" style="9" customWidth="1"/>
    <col min="12038" max="12271" width="7" style="9"/>
    <col min="12272" max="12272" width="17.25" style="9" customWidth="1"/>
    <col min="12273" max="12273" width="11.375" style="9" bestFit="1" customWidth="1"/>
    <col min="12274" max="12276" width="15.875" style="9" bestFit="1" customWidth="1"/>
    <col min="12277" max="12278" width="12.125" style="9" customWidth="1"/>
    <col min="12279" max="12279" width="15.875" style="9" bestFit="1" customWidth="1"/>
    <col min="12280" max="12280" width="6.5" style="9" customWidth="1"/>
    <col min="12281" max="12281" width="8.625" style="9" bestFit="1" customWidth="1"/>
    <col min="12282" max="12282" width="14.375" style="9" bestFit="1" customWidth="1"/>
    <col min="12283" max="12285" width="15.875" style="9" bestFit="1" customWidth="1"/>
    <col min="12286" max="12286" width="19.375" style="9" customWidth="1"/>
    <col min="12287" max="12287" width="73.375" style="9" customWidth="1"/>
    <col min="12288" max="12289" width="17.75" style="9" customWidth="1"/>
    <col min="12290" max="12291" width="12.125" style="9" customWidth="1"/>
    <col min="12292" max="12292" width="17.75" style="9" customWidth="1"/>
    <col min="12293" max="12293" width="12.125" style="9" customWidth="1"/>
    <col min="12294" max="12527" width="7" style="9"/>
    <col min="12528" max="12528" width="17.25" style="9" customWidth="1"/>
    <col min="12529" max="12529" width="11.375" style="9" bestFit="1" customWidth="1"/>
    <col min="12530" max="12532" width="15.875" style="9" bestFit="1" customWidth="1"/>
    <col min="12533" max="12534" width="12.125" style="9" customWidth="1"/>
    <col min="12535" max="12535" width="15.875" style="9" bestFit="1" customWidth="1"/>
    <col min="12536" max="12536" width="6.5" style="9" customWidth="1"/>
    <col min="12537" max="12537" width="8.625" style="9" bestFit="1" customWidth="1"/>
    <col min="12538" max="12538" width="14.375" style="9" bestFit="1" customWidth="1"/>
    <col min="12539" max="12541" width="15.875" style="9" bestFit="1" customWidth="1"/>
    <col min="12542" max="12542" width="19.375" style="9" customWidth="1"/>
    <col min="12543" max="12543" width="73.375" style="9" customWidth="1"/>
    <col min="12544" max="12545" width="17.75" style="9" customWidth="1"/>
    <col min="12546" max="12547" width="12.125" style="9" customWidth="1"/>
    <col min="12548" max="12548" width="17.75" style="9" customWidth="1"/>
    <col min="12549" max="12549" width="12.125" style="9" customWidth="1"/>
    <col min="12550" max="12783" width="7" style="9"/>
    <col min="12784" max="12784" width="17.25" style="9" customWidth="1"/>
    <col min="12785" max="12785" width="11.375" style="9" bestFit="1" customWidth="1"/>
    <col min="12786" max="12788" width="15.875" style="9" bestFit="1" customWidth="1"/>
    <col min="12789" max="12790" width="12.125" style="9" customWidth="1"/>
    <col min="12791" max="12791" width="15.875" style="9" bestFit="1" customWidth="1"/>
    <col min="12792" max="12792" width="6.5" style="9" customWidth="1"/>
    <col min="12793" max="12793" width="8.625" style="9" bestFit="1" customWidth="1"/>
    <col min="12794" max="12794" width="14.375" style="9" bestFit="1" customWidth="1"/>
    <col min="12795" max="12797" width="15.875" style="9" bestFit="1" customWidth="1"/>
    <col min="12798" max="12798" width="19.375" style="9" customWidth="1"/>
    <col min="12799" max="12799" width="73.375" style="9" customWidth="1"/>
    <col min="12800" max="12801" width="17.75" style="9" customWidth="1"/>
    <col min="12802" max="12803" width="12.125" style="9" customWidth="1"/>
    <col min="12804" max="12804" width="17.75" style="9" customWidth="1"/>
    <col min="12805" max="12805" width="12.125" style="9" customWidth="1"/>
    <col min="12806" max="13039" width="7" style="9"/>
    <col min="13040" max="13040" width="17.25" style="9" customWidth="1"/>
    <col min="13041" max="13041" width="11.375" style="9" bestFit="1" customWidth="1"/>
    <col min="13042" max="13044" width="15.875" style="9" bestFit="1" customWidth="1"/>
    <col min="13045" max="13046" width="12.125" style="9" customWidth="1"/>
    <col min="13047" max="13047" width="15.875" style="9" bestFit="1" customWidth="1"/>
    <col min="13048" max="13048" width="6.5" style="9" customWidth="1"/>
    <col min="13049" max="13049" width="8.625" style="9" bestFit="1" customWidth="1"/>
    <col min="13050" max="13050" width="14.375" style="9" bestFit="1" customWidth="1"/>
    <col min="13051" max="13053" width="15.875" style="9" bestFit="1" customWidth="1"/>
    <col min="13054" max="13054" width="19.375" style="9" customWidth="1"/>
    <col min="13055" max="13055" width="73.375" style="9" customWidth="1"/>
    <col min="13056" max="13057" width="17.75" style="9" customWidth="1"/>
    <col min="13058" max="13059" width="12.125" style="9" customWidth="1"/>
    <col min="13060" max="13060" width="17.75" style="9" customWidth="1"/>
    <col min="13061" max="13061" width="12.125" style="9" customWidth="1"/>
    <col min="13062" max="13295" width="7" style="9"/>
    <col min="13296" max="13296" width="17.25" style="9" customWidth="1"/>
    <col min="13297" max="13297" width="11.375" style="9" bestFit="1" customWidth="1"/>
    <col min="13298" max="13300" width="15.875" style="9" bestFit="1" customWidth="1"/>
    <col min="13301" max="13302" width="12.125" style="9" customWidth="1"/>
    <col min="13303" max="13303" width="15.875" style="9" bestFit="1" customWidth="1"/>
    <col min="13304" max="13304" width="6.5" style="9" customWidth="1"/>
    <col min="13305" max="13305" width="8.625" style="9" bestFit="1" customWidth="1"/>
    <col min="13306" max="13306" width="14.375" style="9" bestFit="1" customWidth="1"/>
    <col min="13307" max="13309" width="15.875" style="9" bestFit="1" customWidth="1"/>
    <col min="13310" max="13310" width="19.375" style="9" customWidth="1"/>
    <col min="13311" max="13311" width="73.375" style="9" customWidth="1"/>
    <col min="13312" max="13313" width="17.75" style="9" customWidth="1"/>
    <col min="13314" max="13315" width="12.125" style="9" customWidth="1"/>
    <col min="13316" max="13316" width="17.75" style="9" customWidth="1"/>
    <col min="13317" max="13317" width="12.125" style="9" customWidth="1"/>
    <col min="13318" max="13551" width="7" style="9"/>
    <col min="13552" max="13552" width="17.25" style="9" customWidth="1"/>
    <col min="13553" max="13553" width="11.375" style="9" bestFit="1" customWidth="1"/>
    <col min="13554" max="13556" width="15.875" style="9" bestFit="1" customWidth="1"/>
    <col min="13557" max="13558" width="12.125" style="9" customWidth="1"/>
    <col min="13559" max="13559" width="15.875" style="9" bestFit="1" customWidth="1"/>
    <col min="13560" max="13560" width="6.5" style="9" customWidth="1"/>
    <col min="13561" max="13561" width="8.625" style="9" bestFit="1" customWidth="1"/>
    <col min="13562" max="13562" width="14.375" style="9" bestFit="1" customWidth="1"/>
    <col min="13563" max="13565" width="15.875" style="9" bestFit="1" customWidth="1"/>
    <col min="13566" max="13566" width="19.375" style="9" customWidth="1"/>
    <col min="13567" max="13567" width="73.375" style="9" customWidth="1"/>
    <col min="13568" max="13569" width="17.75" style="9" customWidth="1"/>
    <col min="13570" max="13571" width="12.125" style="9" customWidth="1"/>
    <col min="13572" max="13572" width="17.75" style="9" customWidth="1"/>
    <col min="13573" max="13573" width="12.125" style="9" customWidth="1"/>
    <col min="13574" max="13807" width="7" style="9"/>
    <col min="13808" max="13808" width="17.25" style="9" customWidth="1"/>
    <col min="13809" max="13809" width="11.375" style="9" bestFit="1" customWidth="1"/>
    <col min="13810" max="13812" width="15.875" style="9" bestFit="1" customWidth="1"/>
    <col min="13813" max="13814" width="12.125" style="9" customWidth="1"/>
    <col min="13815" max="13815" width="15.875" style="9" bestFit="1" customWidth="1"/>
    <col min="13816" max="13816" width="6.5" style="9" customWidth="1"/>
    <col min="13817" max="13817" width="8.625" style="9" bestFit="1" customWidth="1"/>
    <col min="13818" max="13818" width="14.375" style="9" bestFit="1" customWidth="1"/>
    <col min="13819" max="13821" width="15.875" style="9" bestFit="1" customWidth="1"/>
    <col min="13822" max="13822" width="19.375" style="9" customWidth="1"/>
    <col min="13823" max="13823" width="73.375" style="9" customWidth="1"/>
    <col min="13824" max="13825" width="17.75" style="9" customWidth="1"/>
    <col min="13826" max="13827" width="12.125" style="9" customWidth="1"/>
    <col min="13828" max="13828" width="17.75" style="9" customWidth="1"/>
    <col min="13829" max="13829" width="12.125" style="9" customWidth="1"/>
    <col min="13830" max="14063" width="7" style="9"/>
    <col min="14064" max="14064" width="17.25" style="9" customWidth="1"/>
    <col min="14065" max="14065" width="11.375" style="9" bestFit="1" customWidth="1"/>
    <col min="14066" max="14068" width="15.875" style="9" bestFit="1" customWidth="1"/>
    <col min="14069" max="14070" width="12.125" style="9" customWidth="1"/>
    <col min="14071" max="14071" width="15.875" style="9" bestFit="1" customWidth="1"/>
    <col min="14072" max="14072" width="6.5" style="9" customWidth="1"/>
    <col min="14073" max="14073" width="8.625" style="9" bestFit="1" customWidth="1"/>
    <col min="14074" max="14074" width="14.375" style="9" bestFit="1" customWidth="1"/>
    <col min="14075" max="14077" width="15.875" style="9" bestFit="1" customWidth="1"/>
    <col min="14078" max="14078" width="19.375" style="9" customWidth="1"/>
    <col min="14079" max="14079" width="73.375" style="9" customWidth="1"/>
    <col min="14080" max="14081" width="17.75" style="9" customWidth="1"/>
    <col min="14082" max="14083" width="12.125" style="9" customWidth="1"/>
    <col min="14084" max="14084" width="17.75" style="9" customWidth="1"/>
    <col min="14085" max="14085" width="12.125" style="9" customWidth="1"/>
    <col min="14086" max="14319" width="7" style="9"/>
    <col min="14320" max="14320" width="17.25" style="9" customWidth="1"/>
    <col min="14321" max="14321" width="11.375" style="9" bestFit="1" customWidth="1"/>
    <col min="14322" max="14324" width="15.875" style="9" bestFit="1" customWidth="1"/>
    <col min="14325" max="14326" width="12.125" style="9" customWidth="1"/>
    <col min="14327" max="14327" width="15.875" style="9" bestFit="1" customWidth="1"/>
    <col min="14328" max="14328" width="6.5" style="9" customWidth="1"/>
    <col min="14329" max="14329" width="8.625" style="9" bestFit="1" customWidth="1"/>
    <col min="14330" max="14330" width="14.375" style="9" bestFit="1" customWidth="1"/>
    <col min="14331" max="14333" width="15.875" style="9" bestFit="1" customWidth="1"/>
    <col min="14334" max="14334" width="19.375" style="9" customWidth="1"/>
    <col min="14335" max="14335" width="73.375" style="9" customWidth="1"/>
    <col min="14336" max="14337" width="17.75" style="9" customWidth="1"/>
    <col min="14338" max="14339" width="12.125" style="9" customWidth="1"/>
    <col min="14340" max="14340" width="17.75" style="9" customWidth="1"/>
    <col min="14341" max="14341" width="12.125" style="9" customWidth="1"/>
    <col min="14342" max="14575" width="7" style="9"/>
    <col min="14576" max="14576" width="17.25" style="9" customWidth="1"/>
    <col min="14577" max="14577" width="11.375" style="9" bestFit="1" customWidth="1"/>
    <col min="14578" max="14580" width="15.875" style="9" bestFit="1" customWidth="1"/>
    <col min="14581" max="14582" width="12.125" style="9" customWidth="1"/>
    <col min="14583" max="14583" width="15.875" style="9" bestFit="1" customWidth="1"/>
    <col min="14584" max="14584" width="6.5" style="9" customWidth="1"/>
    <col min="14585" max="14585" width="8.625" style="9" bestFit="1" customWidth="1"/>
    <col min="14586" max="14586" width="14.375" style="9" bestFit="1" customWidth="1"/>
    <col min="14587" max="14589" width="15.875" style="9" bestFit="1" customWidth="1"/>
    <col min="14590" max="14590" width="19.375" style="9" customWidth="1"/>
    <col min="14591" max="14591" width="73.375" style="9" customWidth="1"/>
    <col min="14592" max="14593" width="17.75" style="9" customWidth="1"/>
    <col min="14594" max="14595" width="12.125" style="9" customWidth="1"/>
    <col min="14596" max="14596" width="17.75" style="9" customWidth="1"/>
    <col min="14597" max="14597" width="12.125" style="9" customWidth="1"/>
    <col min="14598" max="14831" width="7" style="9"/>
    <col min="14832" max="14832" width="17.25" style="9" customWidth="1"/>
    <col min="14833" max="14833" width="11.375" style="9" bestFit="1" customWidth="1"/>
    <col min="14834" max="14836" width="15.875" style="9" bestFit="1" customWidth="1"/>
    <col min="14837" max="14838" width="12.125" style="9" customWidth="1"/>
    <col min="14839" max="14839" width="15.875" style="9" bestFit="1" customWidth="1"/>
    <col min="14840" max="14840" width="6.5" style="9" customWidth="1"/>
    <col min="14841" max="14841" width="8.625" style="9" bestFit="1" customWidth="1"/>
    <col min="14842" max="14842" width="14.375" style="9" bestFit="1" customWidth="1"/>
    <col min="14843" max="14845" width="15.875" style="9" bestFit="1" customWidth="1"/>
    <col min="14846" max="14846" width="19.375" style="9" customWidth="1"/>
    <col min="14847" max="14847" width="73.375" style="9" customWidth="1"/>
    <col min="14848" max="14849" width="17.75" style="9" customWidth="1"/>
    <col min="14850" max="14851" width="12.125" style="9" customWidth="1"/>
    <col min="14852" max="14852" width="17.75" style="9" customWidth="1"/>
    <col min="14853" max="14853" width="12.125" style="9" customWidth="1"/>
    <col min="14854" max="15087" width="7" style="9"/>
    <col min="15088" max="15088" width="17.25" style="9" customWidth="1"/>
    <col min="15089" max="15089" width="11.375" style="9" bestFit="1" customWidth="1"/>
    <col min="15090" max="15092" width="15.875" style="9" bestFit="1" customWidth="1"/>
    <col min="15093" max="15094" width="12.125" style="9" customWidth="1"/>
    <col min="15095" max="15095" width="15.875" style="9" bestFit="1" customWidth="1"/>
    <col min="15096" max="15096" width="6.5" style="9" customWidth="1"/>
    <col min="15097" max="15097" width="8.625" style="9" bestFit="1" customWidth="1"/>
    <col min="15098" max="15098" width="14.375" style="9" bestFit="1" customWidth="1"/>
    <col min="15099" max="15101" width="15.875" style="9" bestFit="1" customWidth="1"/>
    <col min="15102" max="15102" width="19.375" style="9" customWidth="1"/>
    <col min="15103" max="15103" width="73.375" style="9" customWidth="1"/>
    <col min="15104" max="15105" width="17.75" style="9" customWidth="1"/>
    <col min="15106" max="15107" width="12.125" style="9" customWidth="1"/>
    <col min="15108" max="15108" width="17.75" style="9" customWidth="1"/>
    <col min="15109" max="15109" width="12.125" style="9" customWidth="1"/>
    <col min="15110" max="15343" width="7" style="9"/>
    <col min="15344" max="15344" width="17.25" style="9" customWidth="1"/>
    <col min="15345" max="15345" width="11.375" style="9" bestFit="1" customWidth="1"/>
    <col min="15346" max="15348" width="15.875" style="9" bestFit="1" customWidth="1"/>
    <col min="15349" max="15350" width="12.125" style="9" customWidth="1"/>
    <col min="15351" max="15351" width="15.875" style="9" bestFit="1" customWidth="1"/>
    <col min="15352" max="15352" width="6.5" style="9" customWidth="1"/>
    <col min="15353" max="15353" width="8.625" style="9" bestFit="1" customWidth="1"/>
    <col min="15354" max="15354" width="14.375" style="9" bestFit="1" customWidth="1"/>
    <col min="15355" max="15357" width="15.875" style="9" bestFit="1" customWidth="1"/>
    <col min="15358" max="15358" width="19.375" style="9" customWidth="1"/>
    <col min="15359" max="15359" width="73.375" style="9" customWidth="1"/>
    <col min="15360" max="15361" width="17.75" style="9" customWidth="1"/>
    <col min="15362" max="15363" width="12.125" style="9" customWidth="1"/>
    <col min="15364" max="15364" width="17.75" style="9" customWidth="1"/>
    <col min="15365" max="15365" width="12.125" style="9" customWidth="1"/>
    <col min="15366" max="15599" width="7" style="9"/>
    <col min="15600" max="15600" width="17.25" style="9" customWidth="1"/>
    <col min="15601" max="15601" width="11.375" style="9" bestFit="1" customWidth="1"/>
    <col min="15602" max="15604" width="15.875" style="9" bestFit="1" customWidth="1"/>
    <col min="15605" max="15606" width="12.125" style="9" customWidth="1"/>
    <col min="15607" max="15607" width="15.875" style="9" bestFit="1" customWidth="1"/>
    <col min="15608" max="15608" width="6.5" style="9" customWidth="1"/>
    <col min="15609" max="15609" width="8.625" style="9" bestFit="1" customWidth="1"/>
    <col min="15610" max="15610" width="14.375" style="9" bestFit="1" customWidth="1"/>
    <col min="15611" max="15613" width="15.875" style="9" bestFit="1" customWidth="1"/>
    <col min="15614" max="15614" width="19.375" style="9" customWidth="1"/>
    <col min="15615" max="15615" width="73.375" style="9" customWidth="1"/>
    <col min="15616" max="15617" width="17.75" style="9" customWidth="1"/>
    <col min="15618" max="15619" width="12.125" style="9" customWidth="1"/>
    <col min="15620" max="15620" width="17.75" style="9" customWidth="1"/>
    <col min="15621" max="15621" width="12.125" style="9" customWidth="1"/>
    <col min="15622" max="15855" width="7" style="9"/>
    <col min="15856" max="15856" width="17.25" style="9" customWidth="1"/>
    <col min="15857" max="15857" width="11.375" style="9" bestFit="1" customWidth="1"/>
    <col min="15858" max="15860" width="15.875" style="9" bestFit="1" customWidth="1"/>
    <col min="15861" max="15862" width="12.125" style="9" customWidth="1"/>
    <col min="15863" max="15863" width="15.875" style="9" bestFit="1" customWidth="1"/>
    <col min="15864" max="15864" width="6.5" style="9" customWidth="1"/>
    <col min="15865" max="15865" width="8.625" style="9" bestFit="1" customWidth="1"/>
    <col min="15866" max="15866" width="14.375" style="9" bestFit="1" customWidth="1"/>
    <col min="15867" max="15869" width="15.875" style="9" bestFit="1" customWidth="1"/>
    <col min="15870" max="15870" width="19.375" style="9" customWidth="1"/>
    <col min="15871" max="15871" width="73.375" style="9" customWidth="1"/>
    <col min="15872" max="15873" width="17.75" style="9" customWidth="1"/>
    <col min="15874" max="15875" width="12.125" style="9" customWidth="1"/>
    <col min="15876" max="15876" width="17.75" style="9" customWidth="1"/>
    <col min="15877" max="15877" width="12.125" style="9" customWidth="1"/>
    <col min="15878" max="16111" width="7" style="9"/>
    <col min="16112" max="16112" width="17.25" style="9" customWidth="1"/>
    <col min="16113" max="16113" width="11.375" style="9" bestFit="1" customWidth="1"/>
    <col min="16114" max="16116" width="15.875" style="9" bestFit="1" customWidth="1"/>
    <col min="16117" max="16118" width="12.125" style="9" customWidth="1"/>
    <col min="16119" max="16119" width="15.875" style="9" bestFit="1" customWidth="1"/>
    <col min="16120" max="16120" width="6.5" style="9" customWidth="1"/>
    <col min="16121" max="16121" width="8.625" style="9" bestFit="1" customWidth="1"/>
    <col min="16122" max="16122" width="14.375" style="9" bestFit="1" customWidth="1"/>
    <col min="16123" max="16125" width="15.875" style="9" bestFit="1" customWidth="1"/>
    <col min="16126" max="16126" width="19.375" style="9" customWidth="1"/>
    <col min="16127" max="16127" width="73.375" style="9" customWidth="1"/>
    <col min="16128" max="16129" width="17.75" style="9" customWidth="1"/>
    <col min="16130" max="16131" width="12.125" style="9" customWidth="1"/>
    <col min="16132" max="16132" width="17.75" style="9" customWidth="1"/>
    <col min="16133" max="16133" width="12.125" style="9" customWidth="1"/>
    <col min="16134" max="16384" width="7" style="9"/>
  </cols>
  <sheetData>
    <row r="1" spans="1:6" ht="24.95" customHeight="1">
      <c r="A1" s="381"/>
      <c r="B1" s="381"/>
      <c r="C1" s="381"/>
      <c r="D1" s="381"/>
      <c r="E1" s="381"/>
    </row>
    <row r="2" spans="1:6" ht="24.95" customHeight="1">
      <c r="A2" s="382" t="s">
        <v>753</v>
      </c>
      <c r="B2" s="382"/>
      <c r="C2" s="382"/>
      <c r="D2" s="382"/>
      <c r="E2" s="382"/>
    </row>
    <row r="3" spans="1:6" s="10" customFormat="1" ht="24.95" customHeight="1">
      <c r="A3" s="383" t="s">
        <v>754</v>
      </c>
      <c r="B3" s="383"/>
      <c r="C3" s="383"/>
      <c r="D3" s="383"/>
      <c r="E3" s="383"/>
    </row>
    <row r="4" spans="1:6" ht="16.5" customHeight="1">
      <c r="A4" s="384"/>
      <c r="E4" s="386" t="s">
        <v>755</v>
      </c>
    </row>
    <row r="5" spans="1:6" ht="24.95" customHeight="1">
      <c r="A5" s="387" t="s">
        <v>22</v>
      </c>
      <c r="B5" s="387" t="s">
        <v>20</v>
      </c>
      <c r="C5" s="387" t="s">
        <v>1</v>
      </c>
      <c r="D5" s="387" t="s">
        <v>756</v>
      </c>
      <c r="E5" s="387" t="s">
        <v>19</v>
      </c>
    </row>
    <row r="6" spans="1:6" ht="24.95" customHeight="1">
      <c r="A6" s="389"/>
      <c r="B6" s="389"/>
      <c r="C6" s="389"/>
      <c r="D6" s="389"/>
      <c r="E6" s="389"/>
      <c r="F6" s="390"/>
    </row>
    <row r="7" spans="1:6" ht="24.95" customHeight="1">
      <c r="A7" s="391" t="s">
        <v>757</v>
      </c>
      <c r="B7" s="392">
        <v>29148</v>
      </c>
      <c r="C7" s="275">
        <v>501462545</v>
      </c>
      <c r="D7" s="393">
        <v>167154180</v>
      </c>
      <c r="E7" s="276">
        <v>334308365</v>
      </c>
      <c r="F7" s="390"/>
    </row>
    <row r="8" spans="1:6" ht="24.95" customHeight="1">
      <c r="A8" s="395" t="s">
        <v>758</v>
      </c>
      <c r="B8" s="396">
        <v>29004</v>
      </c>
      <c r="C8" s="393">
        <v>910946392</v>
      </c>
      <c r="D8" s="393">
        <v>303648798</v>
      </c>
      <c r="E8" s="276">
        <v>607297594</v>
      </c>
      <c r="F8" s="390"/>
    </row>
    <row r="9" spans="1:6" ht="24.95" customHeight="1">
      <c r="A9" s="395" t="s">
        <v>759</v>
      </c>
      <c r="B9" s="396">
        <v>29677</v>
      </c>
      <c r="C9" s="276">
        <v>2093034981</v>
      </c>
      <c r="D9" s="393">
        <v>627910494</v>
      </c>
      <c r="E9" s="276">
        <v>1465124487</v>
      </c>
      <c r="F9" s="390"/>
    </row>
    <row r="10" spans="1:6" ht="24.95" customHeight="1">
      <c r="A10" s="395" t="s">
        <v>760</v>
      </c>
      <c r="B10" s="396">
        <v>33777</v>
      </c>
      <c r="C10" s="276">
        <v>2058670350</v>
      </c>
      <c r="D10" s="393">
        <v>398452326</v>
      </c>
      <c r="E10" s="276">
        <v>1660218024</v>
      </c>
      <c r="F10" s="390"/>
    </row>
    <row r="11" spans="1:6" ht="24.95" customHeight="1">
      <c r="A11" s="395" t="s">
        <v>761</v>
      </c>
      <c r="B11" s="396">
        <v>41744</v>
      </c>
      <c r="C11" s="276">
        <v>9410172100</v>
      </c>
      <c r="D11" s="393">
        <v>517559465.5</v>
      </c>
      <c r="E11" s="276">
        <v>8892612634.5</v>
      </c>
      <c r="F11" s="390"/>
    </row>
    <row r="12" spans="1:6" ht="24.95" customHeight="1">
      <c r="A12" s="395" t="s">
        <v>762</v>
      </c>
      <c r="B12" s="396">
        <v>39631</v>
      </c>
      <c r="C12" s="276">
        <v>8030141852</v>
      </c>
      <c r="D12" s="393">
        <v>1095019344</v>
      </c>
      <c r="E12" s="276">
        <v>6935122508</v>
      </c>
      <c r="F12" s="390"/>
    </row>
    <row r="13" spans="1:6" ht="24.95" customHeight="1">
      <c r="A13" s="395" t="s">
        <v>763</v>
      </c>
      <c r="B13" s="396">
        <v>41985</v>
      </c>
      <c r="C13" s="276">
        <v>320000000</v>
      </c>
      <c r="D13" s="393">
        <v>19999999.25</v>
      </c>
      <c r="E13" s="276">
        <v>300000000.75</v>
      </c>
      <c r="F13" s="390"/>
    </row>
    <row r="14" spans="1:6" ht="24.95" customHeight="1">
      <c r="A14" s="395" t="s">
        <v>873</v>
      </c>
      <c r="B14" s="396">
        <v>42167</v>
      </c>
      <c r="C14" s="276">
        <v>1789468478</v>
      </c>
      <c r="D14" s="276">
        <v>54689812</v>
      </c>
      <c r="E14" s="276">
        <v>1734778666</v>
      </c>
      <c r="F14" s="390"/>
    </row>
    <row r="15" spans="1:6" ht="24.95" customHeight="1">
      <c r="A15" s="399"/>
      <c r="B15" s="398"/>
      <c r="C15" s="276"/>
      <c r="D15" s="276"/>
      <c r="E15" s="276"/>
      <c r="F15" s="390"/>
    </row>
    <row r="16" spans="1:6" ht="24.95" customHeight="1" thickBot="1">
      <c r="A16" s="399"/>
      <c r="B16" s="398"/>
      <c r="C16" s="276"/>
      <c r="D16" s="276"/>
      <c r="E16" s="276"/>
      <c r="F16" s="390"/>
    </row>
    <row r="17" spans="1:6" ht="24.95" customHeight="1" thickTop="1">
      <c r="A17" s="400" t="s">
        <v>764</v>
      </c>
      <c r="B17" s="401"/>
      <c r="C17" s="342">
        <f>SUM(C7:C14)</f>
        <v>25113896698</v>
      </c>
      <c r="D17" s="342">
        <v>3184434418.75</v>
      </c>
      <c r="E17" s="342">
        <v>21929462279.25</v>
      </c>
      <c r="F17" s="390"/>
    </row>
    <row r="18" spans="1:6" ht="24.95" customHeight="1">
      <c r="A18" s="34"/>
      <c r="B18" s="280"/>
      <c r="C18" s="12"/>
      <c r="D18" s="12"/>
      <c r="E18" s="12"/>
    </row>
    <row r="19" spans="1:6" ht="24.95" customHeight="1">
      <c r="E19" s="402"/>
    </row>
  </sheetData>
  <mergeCells count="7">
    <mergeCell ref="C5:C6"/>
    <mergeCell ref="E5:E6"/>
    <mergeCell ref="A2:E2"/>
    <mergeCell ref="A3:E3"/>
    <mergeCell ref="A5:A6"/>
    <mergeCell ref="B5:B6"/>
    <mergeCell ref="D5:D6"/>
  </mergeCells>
  <phoneticPr fontId="136" type="noConversion"/>
  <printOptions horizontalCentered="1"/>
  <pageMargins left="0.86614173228346458" right="0.86614173228346458" top="0.86614173228346458" bottom="0.98425196850393704" header="0.31496062992125984" footer="0.31496062992125984"/>
  <pageSetup paperSize="9" scale="58" fitToHeight="3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L66"/>
  <sheetViews>
    <sheetView showGridLines="0" view="pageBreakPreview" zoomScale="85" zoomScaleSheetLayoutView="85" workbookViewId="0">
      <pane ySplit="5" topLeftCell="A57" activePane="bottomLeft" state="frozen"/>
      <selection activeCell="B20" sqref="B20"/>
      <selection pane="bottomLeft" activeCell="F61" sqref="F61"/>
    </sheetView>
  </sheetViews>
  <sheetFormatPr defaultColWidth="7" defaultRowHeight="24.95" customHeight="1"/>
  <cols>
    <col min="1" max="1" width="37.75" style="385" bestFit="1" customWidth="1"/>
    <col min="2" max="2" width="11.375" style="385" bestFit="1" customWidth="1"/>
    <col min="3" max="5" width="15.875" style="385" bestFit="1" customWidth="1"/>
    <col min="6" max="6" width="19.375" style="7" customWidth="1"/>
    <col min="7" max="7" width="73.375" style="8" customWidth="1"/>
    <col min="8" max="9" width="17.75" style="8" customWidth="1"/>
    <col min="10" max="11" width="12.125" style="8" customWidth="1"/>
    <col min="12" max="12" width="17.75" style="8" customWidth="1"/>
    <col min="13" max="13" width="12.125" style="9" customWidth="1"/>
    <col min="14" max="247" width="7" style="9"/>
    <col min="248" max="248" width="17.25" style="9" customWidth="1"/>
    <col min="249" max="249" width="11.375" style="9" bestFit="1" customWidth="1"/>
    <col min="250" max="252" width="15.875" style="9" bestFit="1" customWidth="1"/>
    <col min="253" max="254" width="12.125" style="9" customWidth="1"/>
    <col min="255" max="255" width="15.875" style="9" bestFit="1" customWidth="1"/>
    <col min="256" max="256" width="6.5" style="9" customWidth="1"/>
    <col min="257" max="257" width="8.625" style="9" bestFit="1" customWidth="1"/>
    <col min="258" max="258" width="14.375" style="9" bestFit="1" customWidth="1"/>
    <col min="259" max="261" width="15.875" style="9" bestFit="1" customWidth="1"/>
    <col min="262" max="262" width="19.375" style="9" customWidth="1"/>
    <col min="263" max="263" width="73.375" style="9" customWidth="1"/>
    <col min="264" max="265" width="17.75" style="9" customWidth="1"/>
    <col min="266" max="267" width="12.125" style="9" customWidth="1"/>
    <col min="268" max="268" width="17.75" style="9" customWidth="1"/>
    <col min="269" max="269" width="12.125" style="9" customWidth="1"/>
    <col min="270" max="503" width="7" style="9"/>
    <col min="504" max="504" width="17.25" style="9" customWidth="1"/>
    <col min="505" max="505" width="11.375" style="9" bestFit="1" customWidth="1"/>
    <col min="506" max="508" width="15.875" style="9" bestFit="1" customWidth="1"/>
    <col min="509" max="510" width="12.125" style="9" customWidth="1"/>
    <col min="511" max="511" width="15.875" style="9" bestFit="1" customWidth="1"/>
    <col min="512" max="512" width="6.5" style="9" customWidth="1"/>
    <col min="513" max="513" width="8.625" style="9" bestFit="1" customWidth="1"/>
    <col min="514" max="514" width="14.375" style="9" bestFit="1" customWidth="1"/>
    <col min="515" max="517" width="15.875" style="9" bestFit="1" customWidth="1"/>
    <col min="518" max="518" width="19.375" style="9" customWidth="1"/>
    <col min="519" max="519" width="73.375" style="9" customWidth="1"/>
    <col min="520" max="521" width="17.75" style="9" customWidth="1"/>
    <col min="522" max="523" width="12.125" style="9" customWidth="1"/>
    <col min="524" max="524" width="17.75" style="9" customWidth="1"/>
    <col min="525" max="525" width="12.125" style="9" customWidth="1"/>
    <col min="526" max="759" width="7" style="9"/>
    <col min="760" max="760" width="17.25" style="9" customWidth="1"/>
    <col min="761" max="761" width="11.375" style="9" bestFit="1" customWidth="1"/>
    <col min="762" max="764" width="15.875" style="9" bestFit="1" customWidth="1"/>
    <col min="765" max="766" width="12.125" style="9" customWidth="1"/>
    <col min="767" max="767" width="15.875" style="9" bestFit="1" customWidth="1"/>
    <col min="768" max="768" width="6.5" style="9" customWidth="1"/>
    <col min="769" max="769" width="8.625" style="9" bestFit="1" customWidth="1"/>
    <col min="770" max="770" width="14.375" style="9" bestFit="1" customWidth="1"/>
    <col min="771" max="773" width="15.875" style="9" bestFit="1" customWidth="1"/>
    <col min="774" max="774" width="19.375" style="9" customWidth="1"/>
    <col min="775" max="775" width="73.375" style="9" customWidth="1"/>
    <col min="776" max="777" width="17.75" style="9" customWidth="1"/>
    <col min="778" max="779" width="12.125" style="9" customWidth="1"/>
    <col min="780" max="780" width="17.75" style="9" customWidth="1"/>
    <col min="781" max="781" width="12.125" style="9" customWidth="1"/>
    <col min="782" max="1015" width="7" style="9"/>
    <col min="1016" max="1016" width="17.25" style="9" customWidth="1"/>
    <col min="1017" max="1017" width="11.375" style="9" bestFit="1" customWidth="1"/>
    <col min="1018" max="1020" width="15.875" style="9" bestFit="1" customWidth="1"/>
    <col min="1021" max="1022" width="12.125" style="9" customWidth="1"/>
    <col min="1023" max="1023" width="15.875" style="9" bestFit="1" customWidth="1"/>
    <col min="1024" max="1024" width="6.5" style="9" customWidth="1"/>
    <col min="1025" max="1025" width="8.625" style="9" bestFit="1" customWidth="1"/>
    <col min="1026" max="1026" width="14.375" style="9" bestFit="1" customWidth="1"/>
    <col min="1027" max="1029" width="15.875" style="9" bestFit="1" customWidth="1"/>
    <col min="1030" max="1030" width="19.375" style="9" customWidth="1"/>
    <col min="1031" max="1031" width="73.375" style="9" customWidth="1"/>
    <col min="1032" max="1033" width="17.75" style="9" customWidth="1"/>
    <col min="1034" max="1035" width="12.125" style="9" customWidth="1"/>
    <col min="1036" max="1036" width="17.75" style="9" customWidth="1"/>
    <col min="1037" max="1037" width="12.125" style="9" customWidth="1"/>
    <col min="1038" max="1271" width="7" style="9"/>
    <col min="1272" max="1272" width="17.25" style="9" customWidth="1"/>
    <col min="1273" max="1273" width="11.375" style="9" bestFit="1" customWidth="1"/>
    <col min="1274" max="1276" width="15.875" style="9" bestFit="1" customWidth="1"/>
    <col min="1277" max="1278" width="12.125" style="9" customWidth="1"/>
    <col min="1279" max="1279" width="15.875" style="9" bestFit="1" customWidth="1"/>
    <col min="1280" max="1280" width="6.5" style="9" customWidth="1"/>
    <col min="1281" max="1281" width="8.625" style="9" bestFit="1" customWidth="1"/>
    <col min="1282" max="1282" width="14.375" style="9" bestFit="1" customWidth="1"/>
    <col min="1283" max="1285" width="15.875" style="9" bestFit="1" customWidth="1"/>
    <col min="1286" max="1286" width="19.375" style="9" customWidth="1"/>
    <col min="1287" max="1287" width="73.375" style="9" customWidth="1"/>
    <col min="1288" max="1289" width="17.75" style="9" customWidth="1"/>
    <col min="1290" max="1291" width="12.125" style="9" customWidth="1"/>
    <col min="1292" max="1292" width="17.75" style="9" customWidth="1"/>
    <col min="1293" max="1293" width="12.125" style="9" customWidth="1"/>
    <col min="1294" max="1527" width="7" style="9"/>
    <col min="1528" max="1528" width="17.25" style="9" customWidth="1"/>
    <col min="1529" max="1529" width="11.375" style="9" bestFit="1" customWidth="1"/>
    <col min="1530" max="1532" width="15.875" style="9" bestFit="1" customWidth="1"/>
    <col min="1533" max="1534" width="12.125" style="9" customWidth="1"/>
    <col min="1535" max="1535" width="15.875" style="9" bestFit="1" customWidth="1"/>
    <col min="1536" max="1536" width="6.5" style="9" customWidth="1"/>
    <col min="1537" max="1537" width="8.625" style="9" bestFit="1" customWidth="1"/>
    <col min="1538" max="1538" width="14.375" style="9" bestFit="1" customWidth="1"/>
    <col min="1539" max="1541" width="15.875" style="9" bestFit="1" customWidth="1"/>
    <col min="1542" max="1542" width="19.375" style="9" customWidth="1"/>
    <col min="1543" max="1543" width="73.375" style="9" customWidth="1"/>
    <col min="1544" max="1545" width="17.75" style="9" customWidth="1"/>
    <col min="1546" max="1547" width="12.125" style="9" customWidth="1"/>
    <col min="1548" max="1548" width="17.75" style="9" customWidth="1"/>
    <col min="1549" max="1549" width="12.125" style="9" customWidth="1"/>
    <col min="1550" max="1783" width="7" style="9"/>
    <col min="1784" max="1784" width="17.25" style="9" customWidth="1"/>
    <col min="1785" max="1785" width="11.375" style="9" bestFit="1" customWidth="1"/>
    <col min="1786" max="1788" width="15.875" style="9" bestFit="1" customWidth="1"/>
    <col min="1789" max="1790" width="12.125" style="9" customWidth="1"/>
    <col min="1791" max="1791" width="15.875" style="9" bestFit="1" customWidth="1"/>
    <col min="1792" max="1792" width="6.5" style="9" customWidth="1"/>
    <col min="1793" max="1793" width="8.625" style="9" bestFit="1" customWidth="1"/>
    <col min="1794" max="1794" width="14.375" style="9" bestFit="1" customWidth="1"/>
    <col min="1795" max="1797" width="15.875" style="9" bestFit="1" customWidth="1"/>
    <col min="1798" max="1798" width="19.375" style="9" customWidth="1"/>
    <col min="1799" max="1799" width="73.375" style="9" customWidth="1"/>
    <col min="1800" max="1801" width="17.75" style="9" customWidth="1"/>
    <col min="1802" max="1803" width="12.125" style="9" customWidth="1"/>
    <col min="1804" max="1804" width="17.75" style="9" customWidth="1"/>
    <col min="1805" max="1805" width="12.125" style="9" customWidth="1"/>
    <col min="1806" max="2039" width="7" style="9"/>
    <col min="2040" max="2040" width="17.25" style="9" customWidth="1"/>
    <col min="2041" max="2041" width="11.375" style="9" bestFit="1" customWidth="1"/>
    <col min="2042" max="2044" width="15.875" style="9" bestFit="1" customWidth="1"/>
    <col min="2045" max="2046" width="12.125" style="9" customWidth="1"/>
    <col min="2047" max="2047" width="15.875" style="9" bestFit="1" customWidth="1"/>
    <col min="2048" max="2048" width="6.5" style="9" customWidth="1"/>
    <col min="2049" max="2049" width="8.625" style="9" bestFit="1" customWidth="1"/>
    <col min="2050" max="2050" width="14.375" style="9" bestFit="1" customWidth="1"/>
    <col min="2051" max="2053" width="15.875" style="9" bestFit="1" customWidth="1"/>
    <col min="2054" max="2054" width="19.375" style="9" customWidth="1"/>
    <col min="2055" max="2055" width="73.375" style="9" customWidth="1"/>
    <col min="2056" max="2057" width="17.75" style="9" customWidth="1"/>
    <col min="2058" max="2059" width="12.125" style="9" customWidth="1"/>
    <col min="2060" max="2060" width="17.75" style="9" customWidth="1"/>
    <col min="2061" max="2061" width="12.125" style="9" customWidth="1"/>
    <col min="2062" max="2295" width="7" style="9"/>
    <col min="2296" max="2296" width="17.25" style="9" customWidth="1"/>
    <col min="2297" max="2297" width="11.375" style="9" bestFit="1" customWidth="1"/>
    <col min="2298" max="2300" width="15.875" style="9" bestFit="1" customWidth="1"/>
    <col min="2301" max="2302" width="12.125" style="9" customWidth="1"/>
    <col min="2303" max="2303" width="15.875" style="9" bestFit="1" customWidth="1"/>
    <col min="2304" max="2304" width="6.5" style="9" customWidth="1"/>
    <col min="2305" max="2305" width="8.625" style="9" bestFit="1" customWidth="1"/>
    <col min="2306" max="2306" width="14.375" style="9" bestFit="1" customWidth="1"/>
    <col min="2307" max="2309" width="15.875" style="9" bestFit="1" customWidth="1"/>
    <col min="2310" max="2310" width="19.375" style="9" customWidth="1"/>
    <col min="2311" max="2311" width="73.375" style="9" customWidth="1"/>
    <col min="2312" max="2313" width="17.75" style="9" customWidth="1"/>
    <col min="2314" max="2315" width="12.125" style="9" customWidth="1"/>
    <col min="2316" max="2316" width="17.75" style="9" customWidth="1"/>
    <col min="2317" max="2317" width="12.125" style="9" customWidth="1"/>
    <col min="2318" max="2551" width="7" style="9"/>
    <col min="2552" max="2552" width="17.25" style="9" customWidth="1"/>
    <col min="2553" max="2553" width="11.375" style="9" bestFit="1" customWidth="1"/>
    <col min="2554" max="2556" width="15.875" style="9" bestFit="1" customWidth="1"/>
    <col min="2557" max="2558" width="12.125" style="9" customWidth="1"/>
    <col min="2559" max="2559" width="15.875" style="9" bestFit="1" customWidth="1"/>
    <col min="2560" max="2560" width="6.5" style="9" customWidth="1"/>
    <col min="2561" max="2561" width="8.625" style="9" bestFit="1" customWidth="1"/>
    <col min="2562" max="2562" width="14.375" style="9" bestFit="1" customWidth="1"/>
    <col min="2563" max="2565" width="15.875" style="9" bestFit="1" customWidth="1"/>
    <col min="2566" max="2566" width="19.375" style="9" customWidth="1"/>
    <col min="2567" max="2567" width="73.375" style="9" customWidth="1"/>
    <col min="2568" max="2569" width="17.75" style="9" customWidth="1"/>
    <col min="2570" max="2571" width="12.125" style="9" customWidth="1"/>
    <col min="2572" max="2572" width="17.75" style="9" customWidth="1"/>
    <col min="2573" max="2573" width="12.125" style="9" customWidth="1"/>
    <col min="2574" max="2807" width="7" style="9"/>
    <col min="2808" max="2808" width="17.25" style="9" customWidth="1"/>
    <col min="2809" max="2809" width="11.375" style="9" bestFit="1" customWidth="1"/>
    <col min="2810" max="2812" width="15.875" style="9" bestFit="1" customWidth="1"/>
    <col min="2813" max="2814" width="12.125" style="9" customWidth="1"/>
    <col min="2815" max="2815" width="15.875" style="9" bestFit="1" customWidth="1"/>
    <col min="2816" max="2816" width="6.5" style="9" customWidth="1"/>
    <col min="2817" max="2817" width="8.625" style="9" bestFit="1" customWidth="1"/>
    <col min="2818" max="2818" width="14.375" style="9" bestFit="1" customWidth="1"/>
    <col min="2819" max="2821" width="15.875" style="9" bestFit="1" customWidth="1"/>
    <col min="2822" max="2822" width="19.375" style="9" customWidth="1"/>
    <col min="2823" max="2823" width="73.375" style="9" customWidth="1"/>
    <col min="2824" max="2825" width="17.75" style="9" customWidth="1"/>
    <col min="2826" max="2827" width="12.125" style="9" customWidth="1"/>
    <col min="2828" max="2828" width="17.75" style="9" customWidth="1"/>
    <col min="2829" max="2829" width="12.125" style="9" customWidth="1"/>
    <col min="2830" max="3063" width="7" style="9"/>
    <col min="3064" max="3064" width="17.25" style="9" customWidth="1"/>
    <col min="3065" max="3065" width="11.375" style="9" bestFit="1" customWidth="1"/>
    <col min="3066" max="3068" width="15.875" style="9" bestFit="1" customWidth="1"/>
    <col min="3069" max="3070" width="12.125" style="9" customWidth="1"/>
    <col min="3071" max="3071" width="15.875" style="9" bestFit="1" customWidth="1"/>
    <col min="3072" max="3072" width="6.5" style="9" customWidth="1"/>
    <col min="3073" max="3073" width="8.625" style="9" bestFit="1" customWidth="1"/>
    <col min="3074" max="3074" width="14.375" style="9" bestFit="1" customWidth="1"/>
    <col min="3075" max="3077" width="15.875" style="9" bestFit="1" customWidth="1"/>
    <col min="3078" max="3078" width="19.375" style="9" customWidth="1"/>
    <col min="3079" max="3079" width="73.375" style="9" customWidth="1"/>
    <col min="3080" max="3081" width="17.75" style="9" customWidth="1"/>
    <col min="3082" max="3083" width="12.125" style="9" customWidth="1"/>
    <col min="3084" max="3084" width="17.75" style="9" customWidth="1"/>
    <col min="3085" max="3085" width="12.125" style="9" customWidth="1"/>
    <col min="3086" max="3319" width="7" style="9"/>
    <col min="3320" max="3320" width="17.25" style="9" customWidth="1"/>
    <col min="3321" max="3321" width="11.375" style="9" bestFit="1" customWidth="1"/>
    <col min="3322" max="3324" width="15.875" style="9" bestFit="1" customWidth="1"/>
    <col min="3325" max="3326" width="12.125" style="9" customWidth="1"/>
    <col min="3327" max="3327" width="15.875" style="9" bestFit="1" customWidth="1"/>
    <col min="3328" max="3328" width="6.5" style="9" customWidth="1"/>
    <col min="3329" max="3329" width="8.625" style="9" bestFit="1" customWidth="1"/>
    <col min="3330" max="3330" width="14.375" style="9" bestFit="1" customWidth="1"/>
    <col min="3331" max="3333" width="15.875" style="9" bestFit="1" customWidth="1"/>
    <col min="3334" max="3334" width="19.375" style="9" customWidth="1"/>
    <col min="3335" max="3335" width="73.375" style="9" customWidth="1"/>
    <col min="3336" max="3337" width="17.75" style="9" customWidth="1"/>
    <col min="3338" max="3339" width="12.125" style="9" customWidth="1"/>
    <col min="3340" max="3340" width="17.75" style="9" customWidth="1"/>
    <col min="3341" max="3341" width="12.125" style="9" customWidth="1"/>
    <col min="3342" max="3575" width="7" style="9"/>
    <col min="3576" max="3576" width="17.25" style="9" customWidth="1"/>
    <col min="3577" max="3577" width="11.375" style="9" bestFit="1" customWidth="1"/>
    <col min="3578" max="3580" width="15.875" style="9" bestFit="1" customWidth="1"/>
    <col min="3581" max="3582" width="12.125" style="9" customWidth="1"/>
    <col min="3583" max="3583" width="15.875" style="9" bestFit="1" customWidth="1"/>
    <col min="3584" max="3584" width="6.5" style="9" customWidth="1"/>
    <col min="3585" max="3585" width="8.625" style="9" bestFit="1" customWidth="1"/>
    <col min="3586" max="3586" width="14.375" style="9" bestFit="1" customWidth="1"/>
    <col min="3587" max="3589" width="15.875" style="9" bestFit="1" customWidth="1"/>
    <col min="3590" max="3590" width="19.375" style="9" customWidth="1"/>
    <col min="3591" max="3591" width="73.375" style="9" customWidth="1"/>
    <col min="3592" max="3593" width="17.75" style="9" customWidth="1"/>
    <col min="3594" max="3595" width="12.125" style="9" customWidth="1"/>
    <col min="3596" max="3596" width="17.75" style="9" customWidth="1"/>
    <col min="3597" max="3597" width="12.125" style="9" customWidth="1"/>
    <col min="3598" max="3831" width="7" style="9"/>
    <col min="3832" max="3832" width="17.25" style="9" customWidth="1"/>
    <col min="3833" max="3833" width="11.375" style="9" bestFit="1" customWidth="1"/>
    <col min="3834" max="3836" width="15.875" style="9" bestFit="1" customWidth="1"/>
    <col min="3837" max="3838" width="12.125" style="9" customWidth="1"/>
    <col min="3839" max="3839" width="15.875" style="9" bestFit="1" customWidth="1"/>
    <col min="3840" max="3840" width="6.5" style="9" customWidth="1"/>
    <col min="3841" max="3841" width="8.625" style="9" bestFit="1" customWidth="1"/>
    <col min="3842" max="3842" width="14.375" style="9" bestFit="1" customWidth="1"/>
    <col min="3843" max="3845" width="15.875" style="9" bestFit="1" customWidth="1"/>
    <col min="3846" max="3846" width="19.375" style="9" customWidth="1"/>
    <col min="3847" max="3847" width="73.375" style="9" customWidth="1"/>
    <col min="3848" max="3849" width="17.75" style="9" customWidth="1"/>
    <col min="3850" max="3851" width="12.125" style="9" customWidth="1"/>
    <col min="3852" max="3852" width="17.75" style="9" customWidth="1"/>
    <col min="3853" max="3853" width="12.125" style="9" customWidth="1"/>
    <col min="3854" max="4087" width="7" style="9"/>
    <col min="4088" max="4088" width="17.25" style="9" customWidth="1"/>
    <col min="4089" max="4089" width="11.375" style="9" bestFit="1" customWidth="1"/>
    <col min="4090" max="4092" width="15.875" style="9" bestFit="1" customWidth="1"/>
    <col min="4093" max="4094" width="12.125" style="9" customWidth="1"/>
    <col min="4095" max="4095" width="15.875" style="9" bestFit="1" customWidth="1"/>
    <col min="4096" max="4096" width="6.5" style="9" customWidth="1"/>
    <col min="4097" max="4097" width="8.625" style="9" bestFit="1" customWidth="1"/>
    <col min="4098" max="4098" width="14.375" style="9" bestFit="1" customWidth="1"/>
    <col min="4099" max="4101" width="15.875" style="9" bestFit="1" customWidth="1"/>
    <col min="4102" max="4102" width="19.375" style="9" customWidth="1"/>
    <col min="4103" max="4103" width="73.375" style="9" customWidth="1"/>
    <col min="4104" max="4105" width="17.75" style="9" customWidth="1"/>
    <col min="4106" max="4107" width="12.125" style="9" customWidth="1"/>
    <col min="4108" max="4108" width="17.75" style="9" customWidth="1"/>
    <col min="4109" max="4109" width="12.125" style="9" customWidth="1"/>
    <col min="4110" max="4343" width="7" style="9"/>
    <col min="4344" max="4344" width="17.25" style="9" customWidth="1"/>
    <col min="4345" max="4345" width="11.375" style="9" bestFit="1" customWidth="1"/>
    <col min="4346" max="4348" width="15.875" style="9" bestFit="1" customWidth="1"/>
    <col min="4349" max="4350" width="12.125" style="9" customWidth="1"/>
    <col min="4351" max="4351" width="15.875" style="9" bestFit="1" customWidth="1"/>
    <col min="4352" max="4352" width="6.5" style="9" customWidth="1"/>
    <col min="4353" max="4353" width="8.625" style="9" bestFit="1" customWidth="1"/>
    <col min="4354" max="4354" width="14.375" style="9" bestFit="1" customWidth="1"/>
    <col min="4355" max="4357" width="15.875" style="9" bestFit="1" customWidth="1"/>
    <col min="4358" max="4358" width="19.375" style="9" customWidth="1"/>
    <col min="4359" max="4359" width="73.375" style="9" customWidth="1"/>
    <col min="4360" max="4361" width="17.75" style="9" customWidth="1"/>
    <col min="4362" max="4363" width="12.125" style="9" customWidth="1"/>
    <col min="4364" max="4364" width="17.75" style="9" customWidth="1"/>
    <col min="4365" max="4365" width="12.125" style="9" customWidth="1"/>
    <col min="4366" max="4599" width="7" style="9"/>
    <col min="4600" max="4600" width="17.25" style="9" customWidth="1"/>
    <col min="4601" max="4601" width="11.375" style="9" bestFit="1" customWidth="1"/>
    <col min="4602" max="4604" width="15.875" style="9" bestFit="1" customWidth="1"/>
    <col min="4605" max="4606" width="12.125" style="9" customWidth="1"/>
    <col min="4607" max="4607" width="15.875" style="9" bestFit="1" customWidth="1"/>
    <col min="4608" max="4608" width="6.5" style="9" customWidth="1"/>
    <col min="4609" max="4609" width="8.625" style="9" bestFit="1" customWidth="1"/>
    <col min="4610" max="4610" width="14.375" style="9" bestFit="1" customWidth="1"/>
    <col min="4611" max="4613" width="15.875" style="9" bestFit="1" customWidth="1"/>
    <col min="4614" max="4614" width="19.375" style="9" customWidth="1"/>
    <col min="4615" max="4615" width="73.375" style="9" customWidth="1"/>
    <col min="4616" max="4617" width="17.75" style="9" customWidth="1"/>
    <col min="4618" max="4619" width="12.125" style="9" customWidth="1"/>
    <col min="4620" max="4620" width="17.75" style="9" customWidth="1"/>
    <col min="4621" max="4621" width="12.125" style="9" customWidth="1"/>
    <col min="4622" max="4855" width="7" style="9"/>
    <col min="4856" max="4856" width="17.25" style="9" customWidth="1"/>
    <col min="4857" max="4857" width="11.375" style="9" bestFit="1" customWidth="1"/>
    <col min="4858" max="4860" width="15.875" style="9" bestFit="1" customWidth="1"/>
    <col min="4861" max="4862" width="12.125" style="9" customWidth="1"/>
    <col min="4863" max="4863" width="15.875" style="9" bestFit="1" customWidth="1"/>
    <col min="4864" max="4864" width="6.5" style="9" customWidth="1"/>
    <col min="4865" max="4865" width="8.625" style="9" bestFit="1" customWidth="1"/>
    <col min="4866" max="4866" width="14.375" style="9" bestFit="1" customWidth="1"/>
    <col min="4867" max="4869" width="15.875" style="9" bestFit="1" customWidth="1"/>
    <col min="4870" max="4870" width="19.375" style="9" customWidth="1"/>
    <col min="4871" max="4871" width="73.375" style="9" customWidth="1"/>
    <col min="4872" max="4873" width="17.75" style="9" customWidth="1"/>
    <col min="4874" max="4875" width="12.125" style="9" customWidth="1"/>
    <col min="4876" max="4876" width="17.75" style="9" customWidth="1"/>
    <col min="4877" max="4877" width="12.125" style="9" customWidth="1"/>
    <col min="4878" max="5111" width="7" style="9"/>
    <col min="5112" max="5112" width="17.25" style="9" customWidth="1"/>
    <col min="5113" max="5113" width="11.375" style="9" bestFit="1" customWidth="1"/>
    <col min="5114" max="5116" width="15.875" style="9" bestFit="1" customWidth="1"/>
    <col min="5117" max="5118" width="12.125" style="9" customWidth="1"/>
    <col min="5119" max="5119" width="15.875" style="9" bestFit="1" customWidth="1"/>
    <col min="5120" max="5120" width="6.5" style="9" customWidth="1"/>
    <col min="5121" max="5121" width="8.625" style="9" bestFit="1" customWidth="1"/>
    <col min="5122" max="5122" width="14.375" style="9" bestFit="1" customWidth="1"/>
    <col min="5123" max="5125" width="15.875" style="9" bestFit="1" customWidth="1"/>
    <col min="5126" max="5126" width="19.375" style="9" customWidth="1"/>
    <col min="5127" max="5127" width="73.375" style="9" customWidth="1"/>
    <col min="5128" max="5129" width="17.75" style="9" customWidth="1"/>
    <col min="5130" max="5131" width="12.125" style="9" customWidth="1"/>
    <col min="5132" max="5132" width="17.75" style="9" customWidth="1"/>
    <col min="5133" max="5133" width="12.125" style="9" customWidth="1"/>
    <col min="5134" max="5367" width="7" style="9"/>
    <col min="5368" max="5368" width="17.25" style="9" customWidth="1"/>
    <col min="5369" max="5369" width="11.375" style="9" bestFit="1" customWidth="1"/>
    <col min="5370" max="5372" width="15.875" style="9" bestFit="1" customWidth="1"/>
    <col min="5373" max="5374" width="12.125" style="9" customWidth="1"/>
    <col min="5375" max="5375" width="15.875" style="9" bestFit="1" customWidth="1"/>
    <col min="5376" max="5376" width="6.5" style="9" customWidth="1"/>
    <col min="5377" max="5377" width="8.625" style="9" bestFit="1" customWidth="1"/>
    <col min="5378" max="5378" width="14.375" style="9" bestFit="1" customWidth="1"/>
    <col min="5379" max="5381" width="15.875" style="9" bestFit="1" customWidth="1"/>
    <col min="5382" max="5382" width="19.375" style="9" customWidth="1"/>
    <col min="5383" max="5383" width="73.375" style="9" customWidth="1"/>
    <col min="5384" max="5385" width="17.75" style="9" customWidth="1"/>
    <col min="5386" max="5387" width="12.125" style="9" customWidth="1"/>
    <col min="5388" max="5388" width="17.75" style="9" customWidth="1"/>
    <col min="5389" max="5389" width="12.125" style="9" customWidth="1"/>
    <col min="5390" max="5623" width="7" style="9"/>
    <col min="5624" max="5624" width="17.25" style="9" customWidth="1"/>
    <col min="5625" max="5625" width="11.375" style="9" bestFit="1" customWidth="1"/>
    <col min="5626" max="5628" width="15.875" style="9" bestFit="1" customWidth="1"/>
    <col min="5629" max="5630" width="12.125" style="9" customWidth="1"/>
    <col min="5631" max="5631" width="15.875" style="9" bestFit="1" customWidth="1"/>
    <col min="5632" max="5632" width="6.5" style="9" customWidth="1"/>
    <col min="5633" max="5633" width="8.625" style="9" bestFit="1" customWidth="1"/>
    <col min="5634" max="5634" width="14.375" style="9" bestFit="1" customWidth="1"/>
    <col min="5635" max="5637" width="15.875" style="9" bestFit="1" customWidth="1"/>
    <col min="5638" max="5638" width="19.375" style="9" customWidth="1"/>
    <col min="5639" max="5639" width="73.375" style="9" customWidth="1"/>
    <col min="5640" max="5641" width="17.75" style="9" customWidth="1"/>
    <col min="5642" max="5643" width="12.125" style="9" customWidth="1"/>
    <col min="5644" max="5644" width="17.75" style="9" customWidth="1"/>
    <col min="5645" max="5645" width="12.125" style="9" customWidth="1"/>
    <col min="5646" max="5879" width="7" style="9"/>
    <col min="5880" max="5880" width="17.25" style="9" customWidth="1"/>
    <col min="5881" max="5881" width="11.375" style="9" bestFit="1" customWidth="1"/>
    <col min="5882" max="5884" width="15.875" style="9" bestFit="1" customWidth="1"/>
    <col min="5885" max="5886" width="12.125" style="9" customWidth="1"/>
    <col min="5887" max="5887" width="15.875" style="9" bestFit="1" customWidth="1"/>
    <col min="5888" max="5888" width="6.5" style="9" customWidth="1"/>
    <col min="5889" max="5889" width="8.625" style="9" bestFit="1" customWidth="1"/>
    <col min="5890" max="5890" width="14.375" style="9" bestFit="1" customWidth="1"/>
    <col min="5891" max="5893" width="15.875" style="9" bestFit="1" customWidth="1"/>
    <col min="5894" max="5894" width="19.375" style="9" customWidth="1"/>
    <col min="5895" max="5895" width="73.375" style="9" customWidth="1"/>
    <col min="5896" max="5897" width="17.75" style="9" customWidth="1"/>
    <col min="5898" max="5899" width="12.125" style="9" customWidth="1"/>
    <col min="5900" max="5900" width="17.75" style="9" customWidth="1"/>
    <col min="5901" max="5901" width="12.125" style="9" customWidth="1"/>
    <col min="5902" max="6135" width="7" style="9"/>
    <col min="6136" max="6136" width="17.25" style="9" customWidth="1"/>
    <col min="6137" max="6137" width="11.375" style="9" bestFit="1" customWidth="1"/>
    <col min="6138" max="6140" width="15.875" style="9" bestFit="1" customWidth="1"/>
    <col min="6141" max="6142" width="12.125" style="9" customWidth="1"/>
    <col min="6143" max="6143" width="15.875" style="9" bestFit="1" customWidth="1"/>
    <col min="6144" max="6144" width="6.5" style="9" customWidth="1"/>
    <col min="6145" max="6145" width="8.625" style="9" bestFit="1" customWidth="1"/>
    <col min="6146" max="6146" width="14.375" style="9" bestFit="1" customWidth="1"/>
    <col min="6147" max="6149" width="15.875" style="9" bestFit="1" customWidth="1"/>
    <col min="6150" max="6150" width="19.375" style="9" customWidth="1"/>
    <col min="6151" max="6151" width="73.375" style="9" customWidth="1"/>
    <col min="6152" max="6153" width="17.75" style="9" customWidth="1"/>
    <col min="6154" max="6155" width="12.125" style="9" customWidth="1"/>
    <col min="6156" max="6156" width="17.75" style="9" customWidth="1"/>
    <col min="6157" max="6157" width="12.125" style="9" customWidth="1"/>
    <col min="6158" max="6391" width="7" style="9"/>
    <col min="6392" max="6392" width="17.25" style="9" customWidth="1"/>
    <col min="6393" max="6393" width="11.375" style="9" bestFit="1" customWidth="1"/>
    <col min="6394" max="6396" width="15.875" style="9" bestFit="1" customWidth="1"/>
    <col min="6397" max="6398" width="12.125" style="9" customWidth="1"/>
    <col min="6399" max="6399" width="15.875" style="9" bestFit="1" customWidth="1"/>
    <col min="6400" max="6400" width="6.5" style="9" customWidth="1"/>
    <col min="6401" max="6401" width="8.625" style="9" bestFit="1" customWidth="1"/>
    <col min="6402" max="6402" width="14.375" style="9" bestFit="1" customWidth="1"/>
    <col min="6403" max="6405" width="15.875" style="9" bestFit="1" customWidth="1"/>
    <col min="6406" max="6406" width="19.375" style="9" customWidth="1"/>
    <col min="6407" max="6407" width="73.375" style="9" customWidth="1"/>
    <col min="6408" max="6409" width="17.75" style="9" customWidth="1"/>
    <col min="6410" max="6411" width="12.125" style="9" customWidth="1"/>
    <col min="6412" max="6412" width="17.75" style="9" customWidth="1"/>
    <col min="6413" max="6413" width="12.125" style="9" customWidth="1"/>
    <col min="6414" max="6647" width="7" style="9"/>
    <col min="6648" max="6648" width="17.25" style="9" customWidth="1"/>
    <col min="6649" max="6649" width="11.375" style="9" bestFit="1" customWidth="1"/>
    <col min="6650" max="6652" width="15.875" style="9" bestFit="1" customWidth="1"/>
    <col min="6653" max="6654" width="12.125" style="9" customWidth="1"/>
    <col min="6655" max="6655" width="15.875" style="9" bestFit="1" customWidth="1"/>
    <col min="6656" max="6656" width="6.5" style="9" customWidth="1"/>
    <col min="6657" max="6657" width="8.625" style="9" bestFit="1" customWidth="1"/>
    <col min="6658" max="6658" width="14.375" style="9" bestFit="1" customWidth="1"/>
    <col min="6659" max="6661" width="15.875" style="9" bestFit="1" customWidth="1"/>
    <col min="6662" max="6662" width="19.375" style="9" customWidth="1"/>
    <col min="6663" max="6663" width="73.375" style="9" customWidth="1"/>
    <col min="6664" max="6665" width="17.75" style="9" customWidth="1"/>
    <col min="6666" max="6667" width="12.125" style="9" customWidth="1"/>
    <col min="6668" max="6668" width="17.75" style="9" customWidth="1"/>
    <col min="6669" max="6669" width="12.125" style="9" customWidth="1"/>
    <col min="6670" max="6903" width="7" style="9"/>
    <col min="6904" max="6904" width="17.25" style="9" customWidth="1"/>
    <col min="6905" max="6905" width="11.375" style="9" bestFit="1" customWidth="1"/>
    <col min="6906" max="6908" width="15.875" style="9" bestFit="1" customWidth="1"/>
    <col min="6909" max="6910" width="12.125" style="9" customWidth="1"/>
    <col min="6911" max="6911" width="15.875" style="9" bestFit="1" customWidth="1"/>
    <col min="6912" max="6912" width="6.5" style="9" customWidth="1"/>
    <col min="6913" max="6913" width="8.625" style="9" bestFit="1" customWidth="1"/>
    <col min="6914" max="6914" width="14.375" style="9" bestFit="1" customWidth="1"/>
    <col min="6915" max="6917" width="15.875" style="9" bestFit="1" customWidth="1"/>
    <col min="6918" max="6918" width="19.375" style="9" customWidth="1"/>
    <col min="6919" max="6919" width="73.375" style="9" customWidth="1"/>
    <col min="6920" max="6921" width="17.75" style="9" customWidth="1"/>
    <col min="6922" max="6923" width="12.125" style="9" customWidth="1"/>
    <col min="6924" max="6924" width="17.75" style="9" customWidth="1"/>
    <col min="6925" max="6925" width="12.125" style="9" customWidth="1"/>
    <col min="6926" max="7159" width="7" style="9"/>
    <col min="7160" max="7160" width="17.25" style="9" customWidth="1"/>
    <col min="7161" max="7161" width="11.375" style="9" bestFit="1" customWidth="1"/>
    <col min="7162" max="7164" width="15.875" style="9" bestFit="1" customWidth="1"/>
    <col min="7165" max="7166" width="12.125" style="9" customWidth="1"/>
    <col min="7167" max="7167" width="15.875" style="9" bestFit="1" customWidth="1"/>
    <col min="7168" max="7168" width="6.5" style="9" customWidth="1"/>
    <col min="7169" max="7169" width="8.625" style="9" bestFit="1" customWidth="1"/>
    <col min="7170" max="7170" width="14.375" style="9" bestFit="1" customWidth="1"/>
    <col min="7171" max="7173" width="15.875" style="9" bestFit="1" customWidth="1"/>
    <col min="7174" max="7174" width="19.375" style="9" customWidth="1"/>
    <col min="7175" max="7175" width="73.375" style="9" customWidth="1"/>
    <col min="7176" max="7177" width="17.75" style="9" customWidth="1"/>
    <col min="7178" max="7179" width="12.125" style="9" customWidth="1"/>
    <col min="7180" max="7180" width="17.75" style="9" customWidth="1"/>
    <col min="7181" max="7181" width="12.125" style="9" customWidth="1"/>
    <col min="7182" max="7415" width="7" style="9"/>
    <col min="7416" max="7416" width="17.25" style="9" customWidth="1"/>
    <col min="7417" max="7417" width="11.375" style="9" bestFit="1" customWidth="1"/>
    <col min="7418" max="7420" width="15.875" style="9" bestFit="1" customWidth="1"/>
    <col min="7421" max="7422" width="12.125" style="9" customWidth="1"/>
    <col min="7423" max="7423" width="15.875" style="9" bestFit="1" customWidth="1"/>
    <col min="7424" max="7424" width="6.5" style="9" customWidth="1"/>
    <col min="7425" max="7425" width="8.625" style="9" bestFit="1" customWidth="1"/>
    <col min="7426" max="7426" width="14.375" style="9" bestFit="1" customWidth="1"/>
    <col min="7427" max="7429" width="15.875" style="9" bestFit="1" customWidth="1"/>
    <col min="7430" max="7430" width="19.375" style="9" customWidth="1"/>
    <col min="7431" max="7431" width="73.375" style="9" customWidth="1"/>
    <col min="7432" max="7433" width="17.75" style="9" customWidth="1"/>
    <col min="7434" max="7435" width="12.125" style="9" customWidth="1"/>
    <col min="7436" max="7436" width="17.75" style="9" customWidth="1"/>
    <col min="7437" max="7437" width="12.125" style="9" customWidth="1"/>
    <col min="7438" max="7671" width="7" style="9"/>
    <col min="7672" max="7672" width="17.25" style="9" customWidth="1"/>
    <col min="7673" max="7673" width="11.375" style="9" bestFit="1" customWidth="1"/>
    <col min="7674" max="7676" width="15.875" style="9" bestFit="1" customWidth="1"/>
    <col min="7677" max="7678" width="12.125" style="9" customWidth="1"/>
    <col min="7679" max="7679" width="15.875" style="9" bestFit="1" customWidth="1"/>
    <col min="7680" max="7680" width="6.5" style="9" customWidth="1"/>
    <col min="7681" max="7681" width="8.625" style="9" bestFit="1" customWidth="1"/>
    <col min="7682" max="7682" width="14.375" style="9" bestFit="1" customWidth="1"/>
    <col min="7683" max="7685" width="15.875" style="9" bestFit="1" customWidth="1"/>
    <col min="7686" max="7686" width="19.375" style="9" customWidth="1"/>
    <col min="7687" max="7687" width="73.375" style="9" customWidth="1"/>
    <col min="7688" max="7689" width="17.75" style="9" customWidth="1"/>
    <col min="7690" max="7691" width="12.125" style="9" customWidth="1"/>
    <col min="7692" max="7692" width="17.75" style="9" customWidth="1"/>
    <col min="7693" max="7693" width="12.125" style="9" customWidth="1"/>
    <col min="7694" max="7927" width="7" style="9"/>
    <col min="7928" max="7928" width="17.25" style="9" customWidth="1"/>
    <col min="7929" max="7929" width="11.375" style="9" bestFit="1" customWidth="1"/>
    <col min="7930" max="7932" width="15.875" style="9" bestFit="1" customWidth="1"/>
    <col min="7933" max="7934" width="12.125" style="9" customWidth="1"/>
    <col min="7935" max="7935" width="15.875" style="9" bestFit="1" customWidth="1"/>
    <col min="7936" max="7936" width="6.5" style="9" customWidth="1"/>
    <col min="7937" max="7937" width="8.625" style="9" bestFit="1" customWidth="1"/>
    <col min="7938" max="7938" width="14.375" style="9" bestFit="1" customWidth="1"/>
    <col min="7939" max="7941" width="15.875" style="9" bestFit="1" customWidth="1"/>
    <col min="7942" max="7942" width="19.375" style="9" customWidth="1"/>
    <col min="7943" max="7943" width="73.375" style="9" customWidth="1"/>
    <col min="7944" max="7945" width="17.75" style="9" customWidth="1"/>
    <col min="7946" max="7947" width="12.125" style="9" customWidth="1"/>
    <col min="7948" max="7948" width="17.75" style="9" customWidth="1"/>
    <col min="7949" max="7949" width="12.125" style="9" customWidth="1"/>
    <col min="7950" max="8183" width="7" style="9"/>
    <col min="8184" max="8184" width="17.25" style="9" customWidth="1"/>
    <col min="8185" max="8185" width="11.375" style="9" bestFit="1" customWidth="1"/>
    <col min="8186" max="8188" width="15.875" style="9" bestFit="1" customWidth="1"/>
    <col min="8189" max="8190" width="12.125" style="9" customWidth="1"/>
    <col min="8191" max="8191" width="15.875" style="9" bestFit="1" customWidth="1"/>
    <col min="8192" max="8192" width="6.5" style="9" customWidth="1"/>
    <col min="8193" max="8193" width="8.625" style="9" bestFit="1" customWidth="1"/>
    <col min="8194" max="8194" width="14.375" style="9" bestFit="1" customWidth="1"/>
    <col min="8195" max="8197" width="15.875" style="9" bestFit="1" customWidth="1"/>
    <col min="8198" max="8198" width="19.375" style="9" customWidth="1"/>
    <col min="8199" max="8199" width="73.375" style="9" customWidth="1"/>
    <col min="8200" max="8201" width="17.75" style="9" customWidth="1"/>
    <col min="8202" max="8203" width="12.125" style="9" customWidth="1"/>
    <col min="8204" max="8204" width="17.75" style="9" customWidth="1"/>
    <col min="8205" max="8205" width="12.125" style="9" customWidth="1"/>
    <col min="8206" max="8439" width="7" style="9"/>
    <col min="8440" max="8440" width="17.25" style="9" customWidth="1"/>
    <col min="8441" max="8441" width="11.375" style="9" bestFit="1" customWidth="1"/>
    <col min="8442" max="8444" width="15.875" style="9" bestFit="1" customWidth="1"/>
    <col min="8445" max="8446" width="12.125" style="9" customWidth="1"/>
    <col min="8447" max="8447" width="15.875" style="9" bestFit="1" customWidth="1"/>
    <col min="8448" max="8448" width="6.5" style="9" customWidth="1"/>
    <col min="8449" max="8449" width="8.625" style="9" bestFit="1" customWidth="1"/>
    <col min="8450" max="8450" width="14.375" style="9" bestFit="1" customWidth="1"/>
    <col min="8451" max="8453" width="15.875" style="9" bestFit="1" customWidth="1"/>
    <col min="8454" max="8454" width="19.375" style="9" customWidth="1"/>
    <col min="8455" max="8455" width="73.375" style="9" customWidth="1"/>
    <col min="8456" max="8457" width="17.75" style="9" customWidth="1"/>
    <col min="8458" max="8459" width="12.125" style="9" customWidth="1"/>
    <col min="8460" max="8460" width="17.75" style="9" customWidth="1"/>
    <col min="8461" max="8461" width="12.125" style="9" customWidth="1"/>
    <col min="8462" max="8695" width="7" style="9"/>
    <col min="8696" max="8696" width="17.25" style="9" customWidth="1"/>
    <col min="8697" max="8697" width="11.375" style="9" bestFit="1" customWidth="1"/>
    <col min="8698" max="8700" width="15.875" style="9" bestFit="1" customWidth="1"/>
    <col min="8701" max="8702" width="12.125" style="9" customWidth="1"/>
    <col min="8703" max="8703" width="15.875" style="9" bestFit="1" customWidth="1"/>
    <col min="8704" max="8704" width="6.5" style="9" customWidth="1"/>
    <col min="8705" max="8705" width="8.625" style="9" bestFit="1" customWidth="1"/>
    <col min="8706" max="8706" width="14.375" style="9" bestFit="1" customWidth="1"/>
    <col min="8707" max="8709" width="15.875" style="9" bestFit="1" customWidth="1"/>
    <col min="8710" max="8710" width="19.375" style="9" customWidth="1"/>
    <col min="8711" max="8711" width="73.375" style="9" customWidth="1"/>
    <col min="8712" max="8713" width="17.75" style="9" customWidth="1"/>
    <col min="8714" max="8715" width="12.125" style="9" customWidth="1"/>
    <col min="8716" max="8716" width="17.75" style="9" customWidth="1"/>
    <col min="8717" max="8717" width="12.125" style="9" customWidth="1"/>
    <col min="8718" max="8951" width="7" style="9"/>
    <col min="8952" max="8952" width="17.25" style="9" customWidth="1"/>
    <col min="8953" max="8953" width="11.375" style="9" bestFit="1" customWidth="1"/>
    <col min="8954" max="8956" width="15.875" style="9" bestFit="1" customWidth="1"/>
    <col min="8957" max="8958" width="12.125" style="9" customWidth="1"/>
    <col min="8959" max="8959" width="15.875" style="9" bestFit="1" customWidth="1"/>
    <col min="8960" max="8960" width="6.5" style="9" customWidth="1"/>
    <col min="8961" max="8961" width="8.625" style="9" bestFit="1" customWidth="1"/>
    <col min="8962" max="8962" width="14.375" style="9" bestFit="1" customWidth="1"/>
    <col min="8963" max="8965" width="15.875" style="9" bestFit="1" customWidth="1"/>
    <col min="8966" max="8966" width="19.375" style="9" customWidth="1"/>
    <col min="8967" max="8967" width="73.375" style="9" customWidth="1"/>
    <col min="8968" max="8969" width="17.75" style="9" customWidth="1"/>
    <col min="8970" max="8971" width="12.125" style="9" customWidth="1"/>
    <col min="8972" max="8972" width="17.75" style="9" customWidth="1"/>
    <col min="8973" max="8973" width="12.125" style="9" customWidth="1"/>
    <col min="8974" max="9207" width="7" style="9"/>
    <col min="9208" max="9208" width="17.25" style="9" customWidth="1"/>
    <col min="9209" max="9209" width="11.375" style="9" bestFit="1" customWidth="1"/>
    <col min="9210" max="9212" width="15.875" style="9" bestFit="1" customWidth="1"/>
    <col min="9213" max="9214" width="12.125" style="9" customWidth="1"/>
    <col min="9215" max="9215" width="15.875" style="9" bestFit="1" customWidth="1"/>
    <col min="9216" max="9216" width="6.5" style="9" customWidth="1"/>
    <col min="9217" max="9217" width="8.625" style="9" bestFit="1" customWidth="1"/>
    <col min="9218" max="9218" width="14.375" style="9" bestFit="1" customWidth="1"/>
    <col min="9219" max="9221" width="15.875" style="9" bestFit="1" customWidth="1"/>
    <col min="9222" max="9222" width="19.375" style="9" customWidth="1"/>
    <col min="9223" max="9223" width="73.375" style="9" customWidth="1"/>
    <col min="9224" max="9225" width="17.75" style="9" customWidth="1"/>
    <col min="9226" max="9227" width="12.125" style="9" customWidth="1"/>
    <col min="9228" max="9228" width="17.75" style="9" customWidth="1"/>
    <col min="9229" max="9229" width="12.125" style="9" customWidth="1"/>
    <col min="9230" max="9463" width="7" style="9"/>
    <col min="9464" max="9464" width="17.25" style="9" customWidth="1"/>
    <col min="9465" max="9465" width="11.375" style="9" bestFit="1" customWidth="1"/>
    <col min="9466" max="9468" width="15.875" style="9" bestFit="1" customWidth="1"/>
    <col min="9469" max="9470" width="12.125" style="9" customWidth="1"/>
    <col min="9471" max="9471" width="15.875" style="9" bestFit="1" customWidth="1"/>
    <col min="9472" max="9472" width="6.5" style="9" customWidth="1"/>
    <col min="9473" max="9473" width="8.625" style="9" bestFit="1" customWidth="1"/>
    <col min="9474" max="9474" width="14.375" style="9" bestFit="1" customWidth="1"/>
    <col min="9475" max="9477" width="15.875" style="9" bestFit="1" customWidth="1"/>
    <col min="9478" max="9478" width="19.375" style="9" customWidth="1"/>
    <col min="9479" max="9479" width="73.375" style="9" customWidth="1"/>
    <col min="9480" max="9481" width="17.75" style="9" customWidth="1"/>
    <col min="9482" max="9483" width="12.125" style="9" customWidth="1"/>
    <col min="9484" max="9484" width="17.75" style="9" customWidth="1"/>
    <col min="9485" max="9485" width="12.125" style="9" customWidth="1"/>
    <col min="9486" max="9719" width="7" style="9"/>
    <col min="9720" max="9720" width="17.25" style="9" customWidth="1"/>
    <col min="9721" max="9721" width="11.375" style="9" bestFit="1" customWidth="1"/>
    <col min="9722" max="9724" width="15.875" style="9" bestFit="1" customWidth="1"/>
    <col min="9725" max="9726" width="12.125" style="9" customWidth="1"/>
    <col min="9727" max="9727" width="15.875" style="9" bestFit="1" customWidth="1"/>
    <col min="9728" max="9728" width="6.5" style="9" customWidth="1"/>
    <col min="9729" max="9729" width="8.625" style="9" bestFit="1" customWidth="1"/>
    <col min="9730" max="9730" width="14.375" style="9" bestFit="1" customWidth="1"/>
    <col min="9731" max="9733" width="15.875" style="9" bestFit="1" customWidth="1"/>
    <col min="9734" max="9734" width="19.375" style="9" customWidth="1"/>
    <col min="9735" max="9735" width="73.375" style="9" customWidth="1"/>
    <col min="9736" max="9737" width="17.75" style="9" customWidth="1"/>
    <col min="9738" max="9739" width="12.125" style="9" customWidth="1"/>
    <col min="9740" max="9740" width="17.75" style="9" customWidth="1"/>
    <col min="9741" max="9741" width="12.125" style="9" customWidth="1"/>
    <col min="9742" max="9975" width="7" style="9"/>
    <col min="9976" max="9976" width="17.25" style="9" customWidth="1"/>
    <col min="9977" max="9977" width="11.375" style="9" bestFit="1" customWidth="1"/>
    <col min="9978" max="9980" width="15.875" style="9" bestFit="1" customWidth="1"/>
    <col min="9981" max="9982" width="12.125" style="9" customWidth="1"/>
    <col min="9983" max="9983" width="15.875" style="9" bestFit="1" customWidth="1"/>
    <col min="9984" max="9984" width="6.5" style="9" customWidth="1"/>
    <col min="9985" max="9985" width="8.625" style="9" bestFit="1" customWidth="1"/>
    <col min="9986" max="9986" width="14.375" style="9" bestFit="1" customWidth="1"/>
    <col min="9987" max="9989" width="15.875" style="9" bestFit="1" customWidth="1"/>
    <col min="9990" max="9990" width="19.375" style="9" customWidth="1"/>
    <col min="9991" max="9991" width="73.375" style="9" customWidth="1"/>
    <col min="9992" max="9993" width="17.75" style="9" customWidth="1"/>
    <col min="9994" max="9995" width="12.125" style="9" customWidth="1"/>
    <col min="9996" max="9996" width="17.75" style="9" customWidth="1"/>
    <col min="9997" max="9997" width="12.125" style="9" customWidth="1"/>
    <col min="9998" max="10231" width="7" style="9"/>
    <col min="10232" max="10232" width="17.25" style="9" customWidth="1"/>
    <col min="10233" max="10233" width="11.375" style="9" bestFit="1" customWidth="1"/>
    <col min="10234" max="10236" width="15.875" style="9" bestFit="1" customWidth="1"/>
    <col min="10237" max="10238" width="12.125" style="9" customWidth="1"/>
    <col min="10239" max="10239" width="15.875" style="9" bestFit="1" customWidth="1"/>
    <col min="10240" max="10240" width="6.5" style="9" customWidth="1"/>
    <col min="10241" max="10241" width="8.625" style="9" bestFit="1" customWidth="1"/>
    <col min="10242" max="10242" width="14.375" style="9" bestFit="1" customWidth="1"/>
    <col min="10243" max="10245" width="15.875" style="9" bestFit="1" customWidth="1"/>
    <col min="10246" max="10246" width="19.375" style="9" customWidth="1"/>
    <col min="10247" max="10247" width="73.375" style="9" customWidth="1"/>
    <col min="10248" max="10249" width="17.75" style="9" customWidth="1"/>
    <col min="10250" max="10251" width="12.125" style="9" customWidth="1"/>
    <col min="10252" max="10252" width="17.75" style="9" customWidth="1"/>
    <col min="10253" max="10253" width="12.125" style="9" customWidth="1"/>
    <col min="10254" max="10487" width="7" style="9"/>
    <col min="10488" max="10488" width="17.25" style="9" customWidth="1"/>
    <col min="10489" max="10489" width="11.375" style="9" bestFit="1" customWidth="1"/>
    <col min="10490" max="10492" width="15.875" style="9" bestFit="1" customWidth="1"/>
    <col min="10493" max="10494" width="12.125" style="9" customWidth="1"/>
    <col min="10495" max="10495" width="15.875" style="9" bestFit="1" customWidth="1"/>
    <col min="10496" max="10496" width="6.5" style="9" customWidth="1"/>
    <col min="10497" max="10497" width="8.625" style="9" bestFit="1" customWidth="1"/>
    <col min="10498" max="10498" width="14.375" style="9" bestFit="1" customWidth="1"/>
    <col min="10499" max="10501" width="15.875" style="9" bestFit="1" customWidth="1"/>
    <col min="10502" max="10502" width="19.375" style="9" customWidth="1"/>
    <col min="10503" max="10503" width="73.375" style="9" customWidth="1"/>
    <col min="10504" max="10505" width="17.75" style="9" customWidth="1"/>
    <col min="10506" max="10507" width="12.125" style="9" customWidth="1"/>
    <col min="10508" max="10508" width="17.75" style="9" customWidth="1"/>
    <col min="10509" max="10509" width="12.125" style="9" customWidth="1"/>
    <col min="10510" max="10743" width="7" style="9"/>
    <col min="10744" max="10744" width="17.25" style="9" customWidth="1"/>
    <col min="10745" max="10745" width="11.375" style="9" bestFit="1" customWidth="1"/>
    <col min="10746" max="10748" width="15.875" style="9" bestFit="1" customWidth="1"/>
    <col min="10749" max="10750" width="12.125" style="9" customWidth="1"/>
    <col min="10751" max="10751" width="15.875" style="9" bestFit="1" customWidth="1"/>
    <col min="10752" max="10752" width="6.5" style="9" customWidth="1"/>
    <col min="10753" max="10753" width="8.625" style="9" bestFit="1" customWidth="1"/>
    <col min="10754" max="10754" width="14.375" style="9" bestFit="1" customWidth="1"/>
    <col min="10755" max="10757" width="15.875" style="9" bestFit="1" customWidth="1"/>
    <col min="10758" max="10758" width="19.375" style="9" customWidth="1"/>
    <col min="10759" max="10759" width="73.375" style="9" customWidth="1"/>
    <col min="10760" max="10761" width="17.75" style="9" customWidth="1"/>
    <col min="10762" max="10763" width="12.125" style="9" customWidth="1"/>
    <col min="10764" max="10764" width="17.75" style="9" customWidth="1"/>
    <col min="10765" max="10765" width="12.125" style="9" customWidth="1"/>
    <col min="10766" max="10999" width="7" style="9"/>
    <col min="11000" max="11000" width="17.25" style="9" customWidth="1"/>
    <col min="11001" max="11001" width="11.375" style="9" bestFit="1" customWidth="1"/>
    <col min="11002" max="11004" width="15.875" style="9" bestFit="1" customWidth="1"/>
    <col min="11005" max="11006" width="12.125" style="9" customWidth="1"/>
    <col min="11007" max="11007" width="15.875" style="9" bestFit="1" customWidth="1"/>
    <col min="11008" max="11008" width="6.5" style="9" customWidth="1"/>
    <col min="11009" max="11009" width="8.625" style="9" bestFit="1" customWidth="1"/>
    <col min="11010" max="11010" width="14.375" style="9" bestFit="1" customWidth="1"/>
    <col min="11011" max="11013" width="15.875" style="9" bestFit="1" customWidth="1"/>
    <col min="11014" max="11014" width="19.375" style="9" customWidth="1"/>
    <col min="11015" max="11015" width="73.375" style="9" customWidth="1"/>
    <col min="11016" max="11017" width="17.75" style="9" customWidth="1"/>
    <col min="11018" max="11019" width="12.125" style="9" customWidth="1"/>
    <col min="11020" max="11020" width="17.75" style="9" customWidth="1"/>
    <col min="11021" max="11021" width="12.125" style="9" customWidth="1"/>
    <col min="11022" max="11255" width="7" style="9"/>
    <col min="11256" max="11256" width="17.25" style="9" customWidth="1"/>
    <col min="11257" max="11257" width="11.375" style="9" bestFit="1" customWidth="1"/>
    <col min="11258" max="11260" width="15.875" style="9" bestFit="1" customWidth="1"/>
    <col min="11261" max="11262" width="12.125" style="9" customWidth="1"/>
    <col min="11263" max="11263" width="15.875" style="9" bestFit="1" customWidth="1"/>
    <col min="11264" max="11264" width="6.5" style="9" customWidth="1"/>
    <col min="11265" max="11265" width="8.625" style="9" bestFit="1" customWidth="1"/>
    <col min="11266" max="11266" width="14.375" style="9" bestFit="1" customWidth="1"/>
    <col min="11267" max="11269" width="15.875" style="9" bestFit="1" customWidth="1"/>
    <col min="11270" max="11270" width="19.375" style="9" customWidth="1"/>
    <col min="11271" max="11271" width="73.375" style="9" customWidth="1"/>
    <col min="11272" max="11273" width="17.75" style="9" customWidth="1"/>
    <col min="11274" max="11275" width="12.125" style="9" customWidth="1"/>
    <col min="11276" max="11276" width="17.75" style="9" customWidth="1"/>
    <col min="11277" max="11277" width="12.125" style="9" customWidth="1"/>
    <col min="11278" max="11511" width="7" style="9"/>
    <col min="11512" max="11512" width="17.25" style="9" customWidth="1"/>
    <col min="11513" max="11513" width="11.375" style="9" bestFit="1" customWidth="1"/>
    <col min="11514" max="11516" width="15.875" style="9" bestFit="1" customWidth="1"/>
    <col min="11517" max="11518" width="12.125" style="9" customWidth="1"/>
    <col min="11519" max="11519" width="15.875" style="9" bestFit="1" customWidth="1"/>
    <col min="11520" max="11520" width="6.5" style="9" customWidth="1"/>
    <col min="11521" max="11521" width="8.625" style="9" bestFit="1" customWidth="1"/>
    <col min="11522" max="11522" width="14.375" style="9" bestFit="1" customWidth="1"/>
    <col min="11523" max="11525" width="15.875" style="9" bestFit="1" customWidth="1"/>
    <col min="11526" max="11526" width="19.375" style="9" customWidth="1"/>
    <col min="11527" max="11527" width="73.375" style="9" customWidth="1"/>
    <col min="11528" max="11529" width="17.75" style="9" customWidth="1"/>
    <col min="11530" max="11531" width="12.125" style="9" customWidth="1"/>
    <col min="11532" max="11532" width="17.75" style="9" customWidth="1"/>
    <col min="11533" max="11533" width="12.125" style="9" customWidth="1"/>
    <col min="11534" max="11767" width="7" style="9"/>
    <col min="11768" max="11768" width="17.25" style="9" customWidth="1"/>
    <col min="11769" max="11769" width="11.375" style="9" bestFit="1" customWidth="1"/>
    <col min="11770" max="11772" width="15.875" style="9" bestFit="1" customWidth="1"/>
    <col min="11773" max="11774" width="12.125" style="9" customWidth="1"/>
    <col min="11775" max="11775" width="15.875" style="9" bestFit="1" customWidth="1"/>
    <col min="11776" max="11776" width="6.5" style="9" customWidth="1"/>
    <col min="11777" max="11777" width="8.625" style="9" bestFit="1" customWidth="1"/>
    <col min="11778" max="11778" width="14.375" style="9" bestFit="1" customWidth="1"/>
    <col min="11779" max="11781" width="15.875" style="9" bestFit="1" customWidth="1"/>
    <col min="11782" max="11782" width="19.375" style="9" customWidth="1"/>
    <col min="11783" max="11783" width="73.375" style="9" customWidth="1"/>
    <col min="11784" max="11785" width="17.75" style="9" customWidth="1"/>
    <col min="11786" max="11787" width="12.125" style="9" customWidth="1"/>
    <col min="11788" max="11788" width="17.75" style="9" customWidth="1"/>
    <col min="11789" max="11789" width="12.125" style="9" customWidth="1"/>
    <col min="11790" max="12023" width="7" style="9"/>
    <col min="12024" max="12024" width="17.25" style="9" customWidth="1"/>
    <col min="12025" max="12025" width="11.375" style="9" bestFit="1" customWidth="1"/>
    <col min="12026" max="12028" width="15.875" style="9" bestFit="1" customWidth="1"/>
    <col min="12029" max="12030" width="12.125" style="9" customWidth="1"/>
    <col min="12031" max="12031" width="15.875" style="9" bestFit="1" customWidth="1"/>
    <col min="12032" max="12032" width="6.5" style="9" customWidth="1"/>
    <col min="12033" max="12033" width="8.625" style="9" bestFit="1" customWidth="1"/>
    <col min="12034" max="12034" width="14.375" style="9" bestFit="1" customWidth="1"/>
    <col min="12035" max="12037" width="15.875" style="9" bestFit="1" customWidth="1"/>
    <col min="12038" max="12038" width="19.375" style="9" customWidth="1"/>
    <col min="12039" max="12039" width="73.375" style="9" customWidth="1"/>
    <col min="12040" max="12041" width="17.75" style="9" customWidth="1"/>
    <col min="12042" max="12043" width="12.125" style="9" customWidth="1"/>
    <col min="12044" max="12044" width="17.75" style="9" customWidth="1"/>
    <col min="12045" max="12045" width="12.125" style="9" customWidth="1"/>
    <col min="12046" max="12279" width="7" style="9"/>
    <col min="12280" max="12280" width="17.25" style="9" customWidth="1"/>
    <col min="12281" max="12281" width="11.375" style="9" bestFit="1" customWidth="1"/>
    <col min="12282" max="12284" width="15.875" style="9" bestFit="1" customWidth="1"/>
    <col min="12285" max="12286" width="12.125" style="9" customWidth="1"/>
    <col min="12287" max="12287" width="15.875" style="9" bestFit="1" customWidth="1"/>
    <col min="12288" max="12288" width="6.5" style="9" customWidth="1"/>
    <col min="12289" max="12289" width="8.625" style="9" bestFit="1" customWidth="1"/>
    <col min="12290" max="12290" width="14.375" style="9" bestFit="1" customWidth="1"/>
    <col min="12291" max="12293" width="15.875" style="9" bestFit="1" customWidth="1"/>
    <col min="12294" max="12294" width="19.375" style="9" customWidth="1"/>
    <col min="12295" max="12295" width="73.375" style="9" customWidth="1"/>
    <col min="12296" max="12297" width="17.75" style="9" customWidth="1"/>
    <col min="12298" max="12299" width="12.125" style="9" customWidth="1"/>
    <col min="12300" max="12300" width="17.75" style="9" customWidth="1"/>
    <col min="12301" max="12301" width="12.125" style="9" customWidth="1"/>
    <col min="12302" max="12535" width="7" style="9"/>
    <col min="12536" max="12536" width="17.25" style="9" customWidth="1"/>
    <col min="12537" max="12537" width="11.375" style="9" bestFit="1" customWidth="1"/>
    <col min="12538" max="12540" width="15.875" style="9" bestFit="1" customWidth="1"/>
    <col min="12541" max="12542" width="12.125" style="9" customWidth="1"/>
    <col min="12543" max="12543" width="15.875" style="9" bestFit="1" customWidth="1"/>
    <col min="12544" max="12544" width="6.5" style="9" customWidth="1"/>
    <col min="12545" max="12545" width="8.625" style="9" bestFit="1" customWidth="1"/>
    <col min="12546" max="12546" width="14.375" style="9" bestFit="1" customWidth="1"/>
    <col min="12547" max="12549" width="15.875" style="9" bestFit="1" customWidth="1"/>
    <col min="12550" max="12550" width="19.375" style="9" customWidth="1"/>
    <col min="12551" max="12551" width="73.375" style="9" customWidth="1"/>
    <col min="12552" max="12553" width="17.75" style="9" customWidth="1"/>
    <col min="12554" max="12555" width="12.125" style="9" customWidth="1"/>
    <col min="12556" max="12556" width="17.75" style="9" customWidth="1"/>
    <col min="12557" max="12557" width="12.125" style="9" customWidth="1"/>
    <col min="12558" max="12791" width="7" style="9"/>
    <col min="12792" max="12792" width="17.25" style="9" customWidth="1"/>
    <col min="12793" max="12793" width="11.375" style="9" bestFit="1" customWidth="1"/>
    <col min="12794" max="12796" width="15.875" style="9" bestFit="1" customWidth="1"/>
    <col min="12797" max="12798" width="12.125" style="9" customWidth="1"/>
    <col min="12799" max="12799" width="15.875" style="9" bestFit="1" customWidth="1"/>
    <col min="12800" max="12800" width="6.5" style="9" customWidth="1"/>
    <col min="12801" max="12801" width="8.625" style="9" bestFit="1" customWidth="1"/>
    <col min="12802" max="12802" width="14.375" style="9" bestFit="1" customWidth="1"/>
    <col min="12803" max="12805" width="15.875" style="9" bestFit="1" customWidth="1"/>
    <col min="12806" max="12806" width="19.375" style="9" customWidth="1"/>
    <col min="12807" max="12807" width="73.375" style="9" customWidth="1"/>
    <col min="12808" max="12809" width="17.75" style="9" customWidth="1"/>
    <col min="12810" max="12811" width="12.125" style="9" customWidth="1"/>
    <col min="12812" max="12812" width="17.75" style="9" customWidth="1"/>
    <col min="12813" max="12813" width="12.125" style="9" customWidth="1"/>
    <col min="12814" max="13047" width="7" style="9"/>
    <col min="13048" max="13048" width="17.25" style="9" customWidth="1"/>
    <col min="13049" max="13049" width="11.375" style="9" bestFit="1" customWidth="1"/>
    <col min="13050" max="13052" width="15.875" style="9" bestFit="1" customWidth="1"/>
    <col min="13053" max="13054" width="12.125" style="9" customWidth="1"/>
    <col min="13055" max="13055" width="15.875" style="9" bestFit="1" customWidth="1"/>
    <col min="13056" max="13056" width="6.5" style="9" customWidth="1"/>
    <col min="13057" max="13057" width="8.625" style="9" bestFit="1" customWidth="1"/>
    <col min="13058" max="13058" width="14.375" style="9" bestFit="1" customWidth="1"/>
    <col min="13059" max="13061" width="15.875" style="9" bestFit="1" customWidth="1"/>
    <col min="13062" max="13062" width="19.375" style="9" customWidth="1"/>
    <col min="13063" max="13063" width="73.375" style="9" customWidth="1"/>
    <col min="13064" max="13065" width="17.75" style="9" customWidth="1"/>
    <col min="13066" max="13067" width="12.125" style="9" customWidth="1"/>
    <col min="13068" max="13068" width="17.75" style="9" customWidth="1"/>
    <col min="13069" max="13069" width="12.125" style="9" customWidth="1"/>
    <col min="13070" max="13303" width="7" style="9"/>
    <col min="13304" max="13304" width="17.25" style="9" customWidth="1"/>
    <col min="13305" max="13305" width="11.375" style="9" bestFit="1" customWidth="1"/>
    <col min="13306" max="13308" width="15.875" style="9" bestFit="1" customWidth="1"/>
    <col min="13309" max="13310" width="12.125" style="9" customWidth="1"/>
    <col min="13311" max="13311" width="15.875" style="9" bestFit="1" customWidth="1"/>
    <col min="13312" max="13312" width="6.5" style="9" customWidth="1"/>
    <col min="13313" max="13313" width="8.625" style="9" bestFit="1" customWidth="1"/>
    <col min="13314" max="13314" width="14.375" style="9" bestFit="1" customWidth="1"/>
    <col min="13315" max="13317" width="15.875" style="9" bestFit="1" customWidth="1"/>
    <col min="13318" max="13318" width="19.375" style="9" customWidth="1"/>
    <col min="13319" max="13319" width="73.375" style="9" customWidth="1"/>
    <col min="13320" max="13321" width="17.75" style="9" customWidth="1"/>
    <col min="13322" max="13323" width="12.125" style="9" customWidth="1"/>
    <col min="13324" max="13324" width="17.75" style="9" customWidth="1"/>
    <col min="13325" max="13325" width="12.125" style="9" customWidth="1"/>
    <col min="13326" max="13559" width="7" style="9"/>
    <col min="13560" max="13560" width="17.25" style="9" customWidth="1"/>
    <col min="13561" max="13561" width="11.375" style="9" bestFit="1" customWidth="1"/>
    <col min="13562" max="13564" width="15.875" style="9" bestFit="1" customWidth="1"/>
    <col min="13565" max="13566" width="12.125" style="9" customWidth="1"/>
    <col min="13567" max="13567" width="15.875" style="9" bestFit="1" customWidth="1"/>
    <col min="13568" max="13568" width="6.5" style="9" customWidth="1"/>
    <col min="13569" max="13569" width="8.625" style="9" bestFit="1" customWidth="1"/>
    <col min="13570" max="13570" width="14.375" style="9" bestFit="1" customWidth="1"/>
    <col min="13571" max="13573" width="15.875" style="9" bestFit="1" customWidth="1"/>
    <col min="13574" max="13574" width="19.375" style="9" customWidth="1"/>
    <col min="13575" max="13575" width="73.375" style="9" customWidth="1"/>
    <col min="13576" max="13577" width="17.75" style="9" customWidth="1"/>
    <col min="13578" max="13579" width="12.125" style="9" customWidth="1"/>
    <col min="13580" max="13580" width="17.75" style="9" customWidth="1"/>
    <col min="13581" max="13581" width="12.125" style="9" customWidth="1"/>
    <col min="13582" max="13815" width="7" style="9"/>
    <col min="13816" max="13816" width="17.25" style="9" customWidth="1"/>
    <col min="13817" max="13817" width="11.375" style="9" bestFit="1" customWidth="1"/>
    <col min="13818" max="13820" width="15.875" style="9" bestFit="1" customWidth="1"/>
    <col min="13821" max="13822" width="12.125" style="9" customWidth="1"/>
    <col min="13823" max="13823" width="15.875" style="9" bestFit="1" customWidth="1"/>
    <col min="13824" max="13824" width="6.5" style="9" customWidth="1"/>
    <col min="13825" max="13825" width="8.625" style="9" bestFit="1" customWidth="1"/>
    <col min="13826" max="13826" width="14.375" style="9" bestFit="1" customWidth="1"/>
    <col min="13827" max="13829" width="15.875" style="9" bestFit="1" customWidth="1"/>
    <col min="13830" max="13830" width="19.375" style="9" customWidth="1"/>
    <col min="13831" max="13831" width="73.375" style="9" customWidth="1"/>
    <col min="13832" max="13833" width="17.75" style="9" customWidth="1"/>
    <col min="13834" max="13835" width="12.125" style="9" customWidth="1"/>
    <col min="13836" max="13836" width="17.75" style="9" customWidth="1"/>
    <col min="13837" max="13837" width="12.125" style="9" customWidth="1"/>
    <col min="13838" max="14071" width="7" style="9"/>
    <col min="14072" max="14072" width="17.25" style="9" customWidth="1"/>
    <col min="14073" max="14073" width="11.375" style="9" bestFit="1" customWidth="1"/>
    <col min="14074" max="14076" width="15.875" style="9" bestFit="1" customWidth="1"/>
    <col min="14077" max="14078" width="12.125" style="9" customWidth="1"/>
    <col min="14079" max="14079" width="15.875" style="9" bestFit="1" customWidth="1"/>
    <col min="14080" max="14080" width="6.5" style="9" customWidth="1"/>
    <col min="14081" max="14081" width="8.625" style="9" bestFit="1" customWidth="1"/>
    <col min="14082" max="14082" width="14.375" style="9" bestFit="1" customWidth="1"/>
    <col min="14083" max="14085" width="15.875" style="9" bestFit="1" customWidth="1"/>
    <col min="14086" max="14086" width="19.375" style="9" customWidth="1"/>
    <col min="14087" max="14087" width="73.375" style="9" customWidth="1"/>
    <col min="14088" max="14089" width="17.75" style="9" customWidth="1"/>
    <col min="14090" max="14091" width="12.125" style="9" customWidth="1"/>
    <col min="14092" max="14092" width="17.75" style="9" customWidth="1"/>
    <col min="14093" max="14093" width="12.125" style="9" customWidth="1"/>
    <col min="14094" max="14327" width="7" style="9"/>
    <col min="14328" max="14328" width="17.25" style="9" customWidth="1"/>
    <col min="14329" max="14329" width="11.375" style="9" bestFit="1" customWidth="1"/>
    <col min="14330" max="14332" width="15.875" style="9" bestFit="1" customWidth="1"/>
    <col min="14333" max="14334" width="12.125" style="9" customWidth="1"/>
    <col min="14335" max="14335" width="15.875" style="9" bestFit="1" customWidth="1"/>
    <col min="14336" max="14336" width="6.5" style="9" customWidth="1"/>
    <col min="14337" max="14337" width="8.625" style="9" bestFit="1" customWidth="1"/>
    <col min="14338" max="14338" width="14.375" style="9" bestFit="1" customWidth="1"/>
    <col min="14339" max="14341" width="15.875" style="9" bestFit="1" customWidth="1"/>
    <col min="14342" max="14342" width="19.375" style="9" customWidth="1"/>
    <col min="14343" max="14343" width="73.375" style="9" customWidth="1"/>
    <col min="14344" max="14345" width="17.75" style="9" customWidth="1"/>
    <col min="14346" max="14347" width="12.125" style="9" customWidth="1"/>
    <col min="14348" max="14348" width="17.75" style="9" customWidth="1"/>
    <col min="14349" max="14349" width="12.125" style="9" customWidth="1"/>
    <col min="14350" max="14583" width="7" style="9"/>
    <col min="14584" max="14584" width="17.25" style="9" customWidth="1"/>
    <col min="14585" max="14585" width="11.375" style="9" bestFit="1" customWidth="1"/>
    <col min="14586" max="14588" width="15.875" style="9" bestFit="1" customWidth="1"/>
    <col min="14589" max="14590" width="12.125" style="9" customWidth="1"/>
    <col min="14591" max="14591" width="15.875" style="9" bestFit="1" customWidth="1"/>
    <col min="14592" max="14592" width="6.5" style="9" customWidth="1"/>
    <col min="14593" max="14593" width="8.625" style="9" bestFit="1" customWidth="1"/>
    <col min="14594" max="14594" width="14.375" style="9" bestFit="1" customWidth="1"/>
    <col min="14595" max="14597" width="15.875" style="9" bestFit="1" customWidth="1"/>
    <col min="14598" max="14598" width="19.375" style="9" customWidth="1"/>
    <col min="14599" max="14599" width="73.375" style="9" customWidth="1"/>
    <col min="14600" max="14601" width="17.75" style="9" customWidth="1"/>
    <col min="14602" max="14603" width="12.125" style="9" customWidth="1"/>
    <col min="14604" max="14604" width="17.75" style="9" customWidth="1"/>
    <col min="14605" max="14605" width="12.125" style="9" customWidth="1"/>
    <col min="14606" max="14839" width="7" style="9"/>
    <col min="14840" max="14840" width="17.25" style="9" customWidth="1"/>
    <col min="14841" max="14841" width="11.375" style="9" bestFit="1" customWidth="1"/>
    <col min="14842" max="14844" width="15.875" style="9" bestFit="1" customWidth="1"/>
    <col min="14845" max="14846" width="12.125" style="9" customWidth="1"/>
    <col min="14847" max="14847" width="15.875" style="9" bestFit="1" customWidth="1"/>
    <col min="14848" max="14848" width="6.5" style="9" customWidth="1"/>
    <col min="14849" max="14849" width="8.625" style="9" bestFit="1" customWidth="1"/>
    <col min="14850" max="14850" width="14.375" style="9" bestFit="1" customWidth="1"/>
    <col min="14851" max="14853" width="15.875" style="9" bestFit="1" customWidth="1"/>
    <col min="14854" max="14854" width="19.375" style="9" customWidth="1"/>
    <col min="14855" max="14855" width="73.375" style="9" customWidth="1"/>
    <col min="14856" max="14857" width="17.75" style="9" customWidth="1"/>
    <col min="14858" max="14859" width="12.125" style="9" customWidth="1"/>
    <col min="14860" max="14860" width="17.75" style="9" customWidth="1"/>
    <col min="14861" max="14861" width="12.125" style="9" customWidth="1"/>
    <col min="14862" max="15095" width="7" style="9"/>
    <col min="15096" max="15096" width="17.25" style="9" customWidth="1"/>
    <col min="15097" max="15097" width="11.375" style="9" bestFit="1" customWidth="1"/>
    <col min="15098" max="15100" width="15.875" style="9" bestFit="1" customWidth="1"/>
    <col min="15101" max="15102" width="12.125" style="9" customWidth="1"/>
    <col min="15103" max="15103" width="15.875" style="9" bestFit="1" customWidth="1"/>
    <col min="15104" max="15104" width="6.5" style="9" customWidth="1"/>
    <col min="15105" max="15105" width="8.625" style="9" bestFit="1" customWidth="1"/>
    <col min="15106" max="15106" width="14.375" style="9" bestFit="1" customWidth="1"/>
    <col min="15107" max="15109" width="15.875" style="9" bestFit="1" customWidth="1"/>
    <col min="15110" max="15110" width="19.375" style="9" customWidth="1"/>
    <col min="15111" max="15111" width="73.375" style="9" customWidth="1"/>
    <col min="15112" max="15113" width="17.75" style="9" customWidth="1"/>
    <col min="15114" max="15115" width="12.125" style="9" customWidth="1"/>
    <col min="15116" max="15116" width="17.75" style="9" customWidth="1"/>
    <col min="15117" max="15117" width="12.125" style="9" customWidth="1"/>
    <col min="15118" max="15351" width="7" style="9"/>
    <col min="15352" max="15352" width="17.25" style="9" customWidth="1"/>
    <col min="15353" max="15353" width="11.375" style="9" bestFit="1" customWidth="1"/>
    <col min="15354" max="15356" width="15.875" style="9" bestFit="1" customWidth="1"/>
    <col min="15357" max="15358" width="12.125" style="9" customWidth="1"/>
    <col min="15359" max="15359" width="15.875" style="9" bestFit="1" customWidth="1"/>
    <col min="15360" max="15360" width="6.5" style="9" customWidth="1"/>
    <col min="15361" max="15361" width="8.625" style="9" bestFit="1" customWidth="1"/>
    <col min="15362" max="15362" width="14.375" style="9" bestFit="1" customWidth="1"/>
    <col min="15363" max="15365" width="15.875" style="9" bestFit="1" customWidth="1"/>
    <col min="15366" max="15366" width="19.375" style="9" customWidth="1"/>
    <col min="15367" max="15367" width="73.375" style="9" customWidth="1"/>
    <col min="15368" max="15369" width="17.75" style="9" customWidth="1"/>
    <col min="15370" max="15371" width="12.125" style="9" customWidth="1"/>
    <col min="15372" max="15372" width="17.75" style="9" customWidth="1"/>
    <col min="15373" max="15373" width="12.125" style="9" customWidth="1"/>
    <col min="15374" max="15607" width="7" style="9"/>
    <col min="15608" max="15608" width="17.25" style="9" customWidth="1"/>
    <col min="15609" max="15609" width="11.375" style="9" bestFit="1" customWidth="1"/>
    <col min="15610" max="15612" width="15.875" style="9" bestFit="1" customWidth="1"/>
    <col min="15613" max="15614" width="12.125" style="9" customWidth="1"/>
    <col min="15615" max="15615" width="15.875" style="9" bestFit="1" customWidth="1"/>
    <col min="15616" max="15616" width="6.5" style="9" customWidth="1"/>
    <col min="15617" max="15617" width="8.625" style="9" bestFit="1" customWidth="1"/>
    <col min="15618" max="15618" width="14.375" style="9" bestFit="1" customWidth="1"/>
    <col min="15619" max="15621" width="15.875" style="9" bestFit="1" customWidth="1"/>
    <col min="15622" max="15622" width="19.375" style="9" customWidth="1"/>
    <col min="15623" max="15623" width="73.375" style="9" customWidth="1"/>
    <col min="15624" max="15625" width="17.75" style="9" customWidth="1"/>
    <col min="15626" max="15627" width="12.125" style="9" customWidth="1"/>
    <col min="15628" max="15628" width="17.75" style="9" customWidth="1"/>
    <col min="15629" max="15629" width="12.125" style="9" customWidth="1"/>
    <col min="15630" max="15863" width="7" style="9"/>
    <col min="15864" max="15864" width="17.25" style="9" customWidth="1"/>
    <col min="15865" max="15865" width="11.375" style="9" bestFit="1" customWidth="1"/>
    <col min="15866" max="15868" width="15.875" style="9" bestFit="1" customWidth="1"/>
    <col min="15869" max="15870" width="12.125" style="9" customWidth="1"/>
    <col min="15871" max="15871" width="15.875" style="9" bestFit="1" customWidth="1"/>
    <col min="15872" max="15872" width="6.5" style="9" customWidth="1"/>
    <col min="15873" max="15873" width="8.625" style="9" bestFit="1" customWidth="1"/>
    <col min="15874" max="15874" width="14.375" style="9" bestFit="1" customWidth="1"/>
    <col min="15875" max="15877" width="15.875" style="9" bestFit="1" customWidth="1"/>
    <col min="15878" max="15878" width="19.375" style="9" customWidth="1"/>
    <col min="15879" max="15879" width="73.375" style="9" customWidth="1"/>
    <col min="15880" max="15881" width="17.75" style="9" customWidth="1"/>
    <col min="15882" max="15883" width="12.125" style="9" customWidth="1"/>
    <col min="15884" max="15884" width="17.75" style="9" customWidth="1"/>
    <col min="15885" max="15885" width="12.125" style="9" customWidth="1"/>
    <col min="15886" max="16119" width="7" style="9"/>
    <col min="16120" max="16120" width="17.25" style="9" customWidth="1"/>
    <col min="16121" max="16121" width="11.375" style="9" bestFit="1" customWidth="1"/>
    <col min="16122" max="16124" width="15.875" style="9" bestFit="1" customWidth="1"/>
    <col min="16125" max="16126" width="12.125" style="9" customWidth="1"/>
    <col min="16127" max="16127" width="15.875" style="9" bestFit="1" customWidth="1"/>
    <col min="16128" max="16128" width="6.5" style="9" customWidth="1"/>
    <col min="16129" max="16129" width="8.625" style="9" bestFit="1" customWidth="1"/>
    <col min="16130" max="16130" width="14.375" style="9" bestFit="1" customWidth="1"/>
    <col min="16131" max="16133" width="15.875" style="9" bestFit="1" customWidth="1"/>
    <col min="16134" max="16134" width="19.375" style="9" customWidth="1"/>
    <col min="16135" max="16135" width="73.375" style="9" customWidth="1"/>
    <col min="16136" max="16137" width="17.75" style="9" customWidth="1"/>
    <col min="16138" max="16139" width="12.125" style="9" customWidth="1"/>
    <col min="16140" max="16140" width="17.75" style="9" customWidth="1"/>
    <col min="16141" max="16141" width="12.125" style="9" customWidth="1"/>
    <col min="16142" max="16384" width="7" style="9"/>
  </cols>
  <sheetData>
    <row r="1" spans="1:12" ht="24.95" customHeight="1">
      <c r="A1" s="403" t="s">
        <v>765</v>
      </c>
      <c r="B1" s="403"/>
      <c r="C1" s="403"/>
      <c r="D1" s="403"/>
      <c r="E1" s="403"/>
      <c r="F1" s="14"/>
      <c r="G1" s="15"/>
    </row>
    <row r="2" spans="1:12" ht="24.95" customHeight="1">
      <c r="A2" s="383" t="s">
        <v>766</v>
      </c>
      <c r="B2" s="383"/>
      <c r="C2" s="383"/>
      <c r="D2" s="383"/>
      <c r="E2" s="383"/>
      <c r="F2" s="16"/>
      <c r="G2" s="11"/>
    </row>
    <row r="3" spans="1:12" ht="24.95" customHeight="1">
      <c r="A3" s="384"/>
      <c r="B3" s="404"/>
      <c r="C3" s="404"/>
      <c r="D3" s="404"/>
      <c r="E3" s="386" t="s">
        <v>767</v>
      </c>
      <c r="F3" s="17"/>
      <c r="G3" s="18"/>
    </row>
    <row r="4" spans="1:12" ht="24.95" customHeight="1">
      <c r="A4" s="387" t="s">
        <v>22</v>
      </c>
      <c r="B4" s="387" t="s">
        <v>20</v>
      </c>
      <c r="C4" s="387" t="s">
        <v>1</v>
      </c>
      <c r="D4" s="387" t="s">
        <v>756</v>
      </c>
      <c r="E4" s="387" t="s">
        <v>19</v>
      </c>
      <c r="F4" s="13"/>
      <c r="G4" s="283"/>
    </row>
    <row r="5" spans="1:12" ht="24.95" customHeight="1">
      <c r="A5" s="405"/>
      <c r="B5" s="406"/>
      <c r="C5" s="389"/>
      <c r="D5" s="406"/>
      <c r="E5" s="406"/>
      <c r="F5" s="13"/>
      <c r="G5" s="283"/>
    </row>
    <row r="6" spans="1:12" ht="24.95" customHeight="1">
      <c r="A6" s="391" t="s">
        <v>768</v>
      </c>
      <c r="B6" s="392">
        <v>34335</v>
      </c>
      <c r="C6" s="275">
        <v>491569</v>
      </c>
      <c r="D6" s="275">
        <v>490569</v>
      </c>
      <c r="E6" s="275">
        <v>1000</v>
      </c>
      <c r="F6" s="13"/>
      <c r="G6" s="13"/>
    </row>
    <row r="7" spans="1:12" ht="24.95" customHeight="1">
      <c r="A7" s="395" t="s">
        <v>769</v>
      </c>
      <c r="B7" s="396">
        <v>34335</v>
      </c>
      <c r="C7" s="276">
        <v>6853000</v>
      </c>
      <c r="D7" s="276">
        <v>6852000</v>
      </c>
      <c r="E7" s="276">
        <v>1000</v>
      </c>
      <c r="F7" s="13"/>
      <c r="G7" s="13"/>
    </row>
    <row r="8" spans="1:12" ht="24.95" customHeight="1">
      <c r="A8" s="395" t="s">
        <v>770</v>
      </c>
      <c r="B8" s="396">
        <v>34335</v>
      </c>
      <c r="C8" s="276">
        <v>10411500</v>
      </c>
      <c r="D8" s="276">
        <v>10410500</v>
      </c>
      <c r="E8" s="276">
        <v>1000</v>
      </c>
      <c r="F8" s="13"/>
      <c r="G8" s="13"/>
    </row>
    <row r="9" spans="1:12" ht="24.95" customHeight="1">
      <c r="A9" s="395" t="s">
        <v>771</v>
      </c>
      <c r="B9" s="396">
        <v>34335</v>
      </c>
      <c r="C9" s="276">
        <v>3553000</v>
      </c>
      <c r="D9" s="276">
        <v>3552000</v>
      </c>
      <c r="E9" s="276">
        <v>1000</v>
      </c>
      <c r="F9" s="13"/>
      <c r="G9" s="13"/>
    </row>
    <row r="10" spans="1:12" ht="24.95" customHeight="1">
      <c r="A10" s="395" t="s">
        <v>772</v>
      </c>
      <c r="B10" s="396">
        <v>34335</v>
      </c>
      <c r="C10" s="276">
        <v>694100</v>
      </c>
      <c r="D10" s="276">
        <v>693100</v>
      </c>
      <c r="E10" s="276">
        <v>1000</v>
      </c>
      <c r="F10" s="13"/>
      <c r="G10" s="13"/>
    </row>
    <row r="11" spans="1:12" ht="24.95" customHeight="1">
      <c r="A11" s="395" t="s">
        <v>773</v>
      </c>
      <c r="B11" s="396">
        <v>34335</v>
      </c>
      <c r="C11" s="276">
        <v>7546000</v>
      </c>
      <c r="D11" s="276">
        <v>7545000</v>
      </c>
      <c r="E11" s="276">
        <v>1000</v>
      </c>
      <c r="F11" s="13"/>
      <c r="G11" s="13"/>
    </row>
    <row r="12" spans="1:12" ht="24.95" customHeight="1">
      <c r="A12" s="395" t="s">
        <v>774</v>
      </c>
      <c r="B12" s="396">
        <v>34335</v>
      </c>
      <c r="C12" s="276">
        <v>1243310</v>
      </c>
      <c r="D12" s="276">
        <v>1242310</v>
      </c>
      <c r="E12" s="276">
        <v>1000</v>
      </c>
      <c r="F12" s="13"/>
      <c r="G12" s="13"/>
    </row>
    <row r="13" spans="1:12" ht="24.95" customHeight="1">
      <c r="A13" s="395" t="s">
        <v>775</v>
      </c>
      <c r="B13" s="396">
        <v>34543</v>
      </c>
      <c r="C13" s="276">
        <v>11800000</v>
      </c>
      <c r="D13" s="276">
        <v>11799000</v>
      </c>
      <c r="E13" s="276">
        <v>1000</v>
      </c>
      <c r="F13" s="13"/>
      <c r="G13" s="13"/>
      <c r="H13" s="9"/>
      <c r="I13" s="9"/>
      <c r="J13" s="9"/>
      <c r="K13" s="9"/>
      <c r="L13" s="9"/>
    </row>
    <row r="14" spans="1:12" ht="24.95" customHeight="1">
      <c r="A14" s="408" t="s">
        <v>776</v>
      </c>
      <c r="B14" s="396">
        <v>34544</v>
      </c>
      <c r="C14" s="276">
        <v>48400000</v>
      </c>
      <c r="D14" s="276">
        <v>48399000</v>
      </c>
      <c r="E14" s="276">
        <v>1000</v>
      </c>
      <c r="F14" s="13"/>
      <c r="G14" s="13"/>
      <c r="H14" s="9"/>
      <c r="I14" s="9"/>
      <c r="J14" s="9"/>
      <c r="K14" s="9"/>
      <c r="L14" s="9"/>
    </row>
    <row r="15" spans="1:12" ht="24.95" customHeight="1">
      <c r="A15" s="408" t="s">
        <v>777</v>
      </c>
      <c r="B15" s="396">
        <v>34571</v>
      </c>
      <c r="C15" s="276">
        <v>16250000</v>
      </c>
      <c r="D15" s="276">
        <v>16249000</v>
      </c>
      <c r="E15" s="276">
        <v>1000</v>
      </c>
      <c r="F15" s="13"/>
      <c r="G15" s="13"/>
      <c r="H15" s="9"/>
      <c r="I15" s="9"/>
      <c r="J15" s="9"/>
      <c r="K15" s="9"/>
      <c r="L15" s="9"/>
    </row>
    <row r="16" spans="1:12" ht="24.95" customHeight="1">
      <c r="A16" s="408" t="s">
        <v>778</v>
      </c>
      <c r="B16" s="396">
        <v>34571</v>
      </c>
      <c r="C16" s="276">
        <v>12900000</v>
      </c>
      <c r="D16" s="276">
        <v>12899000</v>
      </c>
      <c r="E16" s="276">
        <v>1000</v>
      </c>
      <c r="F16" s="13"/>
      <c r="G16" s="13"/>
      <c r="H16" s="9"/>
      <c r="I16" s="9"/>
      <c r="J16" s="9"/>
      <c r="K16" s="9"/>
      <c r="L16" s="9"/>
    </row>
    <row r="17" spans="1:12" ht="24.95" customHeight="1">
      <c r="A17" s="408" t="s">
        <v>779</v>
      </c>
      <c r="B17" s="396">
        <v>34543</v>
      </c>
      <c r="C17" s="276">
        <v>37090000</v>
      </c>
      <c r="D17" s="276">
        <v>37089000</v>
      </c>
      <c r="E17" s="276">
        <v>1000</v>
      </c>
      <c r="F17" s="13"/>
      <c r="G17" s="13"/>
      <c r="H17" s="9"/>
      <c r="I17" s="9"/>
      <c r="J17" s="9"/>
      <c r="K17" s="9"/>
      <c r="L17" s="9"/>
    </row>
    <row r="18" spans="1:12" ht="24.95" customHeight="1">
      <c r="A18" s="395" t="s">
        <v>780</v>
      </c>
      <c r="B18" s="396">
        <v>34592</v>
      </c>
      <c r="C18" s="393">
        <v>107077152</v>
      </c>
      <c r="D18" s="393">
        <v>107076152</v>
      </c>
      <c r="E18" s="276">
        <v>1000</v>
      </c>
      <c r="F18" s="13"/>
      <c r="G18" s="13"/>
      <c r="H18" s="9"/>
      <c r="I18" s="9"/>
      <c r="J18" s="9"/>
      <c r="K18" s="9"/>
      <c r="L18" s="9"/>
    </row>
    <row r="19" spans="1:12" ht="24.95" customHeight="1">
      <c r="A19" s="395" t="s">
        <v>781</v>
      </c>
      <c r="B19" s="396">
        <v>34943</v>
      </c>
      <c r="C19" s="393">
        <v>325447100</v>
      </c>
      <c r="D19" s="393">
        <v>325446100</v>
      </c>
      <c r="E19" s="276">
        <v>1000</v>
      </c>
      <c r="F19" s="13"/>
      <c r="G19" s="13"/>
      <c r="H19" s="9"/>
      <c r="I19" s="9"/>
      <c r="J19" s="9"/>
      <c r="K19" s="9"/>
      <c r="L19" s="9"/>
    </row>
    <row r="20" spans="1:12" ht="24.95" customHeight="1">
      <c r="A20" s="395" t="s">
        <v>782</v>
      </c>
      <c r="B20" s="396">
        <v>34940</v>
      </c>
      <c r="C20" s="276">
        <v>11800000</v>
      </c>
      <c r="D20" s="276">
        <v>11799000</v>
      </c>
      <c r="E20" s="276">
        <v>1000</v>
      </c>
      <c r="F20" s="13"/>
      <c r="G20" s="13"/>
    </row>
    <row r="21" spans="1:12" ht="24.95" customHeight="1">
      <c r="A21" s="395" t="s">
        <v>783</v>
      </c>
      <c r="B21" s="396">
        <v>34985</v>
      </c>
      <c r="C21" s="276">
        <v>7920000</v>
      </c>
      <c r="D21" s="276">
        <v>7919000</v>
      </c>
      <c r="E21" s="276">
        <v>1000</v>
      </c>
      <c r="F21" s="13"/>
      <c r="G21" s="13"/>
    </row>
    <row r="22" spans="1:12" ht="24.95" customHeight="1">
      <c r="A22" s="395" t="s">
        <v>784</v>
      </c>
      <c r="B22" s="396">
        <v>35062</v>
      </c>
      <c r="C22" s="276">
        <v>25740000</v>
      </c>
      <c r="D22" s="276">
        <v>25739000</v>
      </c>
      <c r="E22" s="276">
        <v>1000</v>
      </c>
      <c r="F22" s="13"/>
      <c r="G22" s="13"/>
    </row>
    <row r="23" spans="1:12" ht="24.95" customHeight="1">
      <c r="A23" s="395" t="s">
        <v>785</v>
      </c>
      <c r="B23" s="396">
        <v>35018</v>
      </c>
      <c r="C23" s="393">
        <v>3476000</v>
      </c>
      <c r="D23" s="393">
        <v>3475000</v>
      </c>
      <c r="E23" s="276">
        <v>1000</v>
      </c>
      <c r="F23" s="13"/>
      <c r="G23" s="13"/>
      <c r="H23" s="9"/>
      <c r="I23" s="9"/>
      <c r="J23" s="9"/>
      <c r="K23" s="9"/>
      <c r="L23" s="9"/>
    </row>
    <row r="24" spans="1:12" ht="24.95" customHeight="1">
      <c r="A24" s="395" t="s">
        <v>786</v>
      </c>
      <c r="B24" s="396">
        <v>35284</v>
      </c>
      <c r="C24" s="276">
        <v>28300000</v>
      </c>
      <c r="D24" s="276">
        <v>28299000</v>
      </c>
      <c r="E24" s="276">
        <v>1000</v>
      </c>
      <c r="F24" s="13"/>
      <c r="G24" s="13"/>
    </row>
    <row r="25" spans="1:12" ht="24.95" customHeight="1">
      <c r="A25" s="395" t="s">
        <v>787</v>
      </c>
      <c r="B25" s="396">
        <v>35606</v>
      </c>
      <c r="C25" s="276">
        <v>45208163</v>
      </c>
      <c r="D25" s="276">
        <v>45207163</v>
      </c>
      <c r="E25" s="276">
        <v>1000</v>
      </c>
      <c r="F25" s="13"/>
      <c r="G25" s="13"/>
    </row>
    <row r="26" spans="1:12" ht="24.95" customHeight="1">
      <c r="A26" s="395" t="s">
        <v>788</v>
      </c>
      <c r="B26" s="396">
        <v>35888</v>
      </c>
      <c r="C26" s="276">
        <v>2464000</v>
      </c>
      <c r="D26" s="276">
        <v>2463000</v>
      </c>
      <c r="E26" s="276">
        <v>1000</v>
      </c>
      <c r="F26" s="13"/>
      <c r="G26" s="13"/>
      <c r="H26" s="9"/>
      <c r="I26" s="9"/>
      <c r="J26" s="9"/>
      <c r="K26" s="9"/>
      <c r="L26" s="9"/>
    </row>
    <row r="27" spans="1:12" ht="24.95" customHeight="1">
      <c r="A27" s="395" t="s">
        <v>789</v>
      </c>
      <c r="B27" s="396">
        <v>35968</v>
      </c>
      <c r="C27" s="276">
        <v>2527110</v>
      </c>
      <c r="D27" s="276">
        <v>2526110</v>
      </c>
      <c r="E27" s="276">
        <v>1000</v>
      </c>
      <c r="F27" s="13"/>
      <c r="G27" s="13"/>
      <c r="H27" s="9"/>
      <c r="I27" s="9"/>
      <c r="J27" s="9"/>
      <c r="K27" s="9"/>
      <c r="L27" s="9"/>
    </row>
    <row r="28" spans="1:12" ht="24.95" customHeight="1">
      <c r="A28" s="395" t="s">
        <v>790</v>
      </c>
      <c r="B28" s="396">
        <v>36069</v>
      </c>
      <c r="C28" s="276">
        <v>2092200</v>
      </c>
      <c r="D28" s="276">
        <v>2091200</v>
      </c>
      <c r="E28" s="276">
        <v>1000</v>
      </c>
      <c r="F28" s="13"/>
      <c r="G28" s="13"/>
      <c r="H28" s="9"/>
      <c r="I28" s="9"/>
      <c r="J28" s="9"/>
      <c r="K28" s="9"/>
      <c r="L28" s="9"/>
    </row>
    <row r="29" spans="1:12" ht="24.95" customHeight="1">
      <c r="A29" s="395" t="s">
        <v>791</v>
      </c>
      <c r="B29" s="396">
        <v>36136</v>
      </c>
      <c r="C29" s="276">
        <v>8800000</v>
      </c>
      <c r="D29" s="276">
        <v>8799000</v>
      </c>
      <c r="E29" s="276">
        <v>1000</v>
      </c>
      <c r="F29" s="13"/>
      <c r="G29" s="13"/>
      <c r="H29" s="9"/>
      <c r="I29" s="9"/>
      <c r="J29" s="9"/>
      <c r="K29" s="9"/>
      <c r="L29" s="9"/>
    </row>
    <row r="30" spans="1:12" ht="24.95" customHeight="1">
      <c r="A30" s="395" t="s">
        <v>792</v>
      </c>
      <c r="B30" s="396">
        <v>36151</v>
      </c>
      <c r="C30" s="276">
        <v>16100000</v>
      </c>
      <c r="D30" s="276">
        <v>16099000</v>
      </c>
      <c r="E30" s="276">
        <v>1000</v>
      </c>
      <c r="F30" s="13"/>
      <c r="G30" s="13"/>
      <c r="H30" s="9"/>
      <c r="I30" s="9"/>
      <c r="J30" s="9"/>
      <c r="K30" s="9"/>
      <c r="L30" s="9"/>
    </row>
    <row r="31" spans="1:12" ht="24.95" customHeight="1">
      <c r="A31" s="395" t="s">
        <v>793</v>
      </c>
      <c r="B31" s="396">
        <v>34857</v>
      </c>
      <c r="C31" s="276">
        <v>3319635</v>
      </c>
      <c r="D31" s="276">
        <v>3318635</v>
      </c>
      <c r="E31" s="276">
        <v>1000</v>
      </c>
      <c r="F31" s="13"/>
      <c r="G31" s="13"/>
      <c r="H31" s="9"/>
      <c r="I31" s="9"/>
      <c r="J31" s="9"/>
      <c r="K31" s="9"/>
      <c r="L31" s="9"/>
    </row>
    <row r="32" spans="1:12" ht="24.95" customHeight="1">
      <c r="A32" s="395" t="s">
        <v>794</v>
      </c>
      <c r="B32" s="396">
        <v>35653</v>
      </c>
      <c r="C32" s="276">
        <v>4939000</v>
      </c>
      <c r="D32" s="276">
        <v>4938000</v>
      </c>
      <c r="E32" s="276">
        <v>1000</v>
      </c>
      <c r="F32" s="13"/>
      <c r="G32" s="13"/>
      <c r="H32" s="9"/>
      <c r="I32" s="9"/>
      <c r="J32" s="9"/>
      <c r="K32" s="9"/>
      <c r="L32" s="9"/>
    </row>
    <row r="33" spans="1:12" ht="24.95" customHeight="1">
      <c r="A33" s="408" t="s">
        <v>795</v>
      </c>
      <c r="B33" s="409">
        <v>35779</v>
      </c>
      <c r="C33" s="24">
        <v>12320000</v>
      </c>
      <c r="D33" s="24">
        <v>12319000</v>
      </c>
      <c r="E33" s="276">
        <v>1000</v>
      </c>
      <c r="F33" s="13"/>
      <c r="G33" s="13"/>
      <c r="H33" s="9"/>
      <c r="I33" s="9"/>
      <c r="J33" s="9"/>
      <c r="K33" s="9"/>
      <c r="L33" s="9"/>
    </row>
    <row r="34" spans="1:12" ht="24.95" customHeight="1">
      <c r="A34" s="395" t="s">
        <v>796</v>
      </c>
      <c r="B34" s="396">
        <v>36421</v>
      </c>
      <c r="C34" s="276">
        <v>55141105</v>
      </c>
      <c r="D34" s="276">
        <v>55140105</v>
      </c>
      <c r="E34" s="276">
        <v>1000</v>
      </c>
      <c r="F34" s="13"/>
      <c r="G34" s="13"/>
      <c r="H34" s="9"/>
      <c r="I34" s="9"/>
      <c r="J34" s="9"/>
      <c r="K34" s="9"/>
      <c r="L34" s="9"/>
    </row>
    <row r="35" spans="1:12" ht="24.95" customHeight="1">
      <c r="A35" s="395" t="s">
        <v>797</v>
      </c>
      <c r="B35" s="396">
        <v>36747</v>
      </c>
      <c r="C35" s="276">
        <v>4811040</v>
      </c>
      <c r="D35" s="276">
        <v>4810040</v>
      </c>
      <c r="E35" s="276">
        <v>1000</v>
      </c>
      <c r="F35" s="13"/>
      <c r="G35" s="13"/>
      <c r="H35" s="9"/>
      <c r="I35" s="9"/>
      <c r="J35" s="9"/>
      <c r="K35" s="9"/>
      <c r="L35" s="9"/>
    </row>
    <row r="36" spans="1:12" ht="24.95" customHeight="1">
      <c r="A36" s="395" t="s">
        <v>798</v>
      </c>
      <c r="B36" s="396">
        <v>37084</v>
      </c>
      <c r="C36" s="276">
        <v>18476737</v>
      </c>
      <c r="D36" s="276">
        <v>18475737</v>
      </c>
      <c r="E36" s="276">
        <v>1000</v>
      </c>
      <c r="F36" s="13"/>
      <c r="G36" s="13"/>
      <c r="H36" s="9"/>
      <c r="I36" s="9"/>
      <c r="J36" s="9"/>
      <c r="K36" s="9"/>
      <c r="L36" s="9"/>
    </row>
    <row r="37" spans="1:12" ht="24.95" customHeight="1">
      <c r="A37" s="395" t="s">
        <v>799</v>
      </c>
      <c r="B37" s="396">
        <v>37132</v>
      </c>
      <c r="C37" s="276">
        <v>66793821</v>
      </c>
      <c r="D37" s="276">
        <v>66792821</v>
      </c>
      <c r="E37" s="276">
        <v>1000</v>
      </c>
      <c r="F37" s="13"/>
      <c r="G37" s="13"/>
      <c r="H37" s="9"/>
      <c r="I37" s="9"/>
      <c r="J37" s="9"/>
      <c r="K37" s="9"/>
      <c r="L37" s="9"/>
    </row>
    <row r="38" spans="1:12" ht="24.95" customHeight="1">
      <c r="A38" s="395" t="s">
        <v>800</v>
      </c>
      <c r="B38" s="396">
        <v>37239</v>
      </c>
      <c r="C38" s="276">
        <v>36928800</v>
      </c>
      <c r="D38" s="276">
        <v>36927800</v>
      </c>
      <c r="E38" s="276">
        <v>1000</v>
      </c>
      <c r="F38" s="13"/>
      <c r="G38" s="13"/>
      <c r="H38" s="9"/>
      <c r="I38" s="9"/>
      <c r="J38" s="9"/>
      <c r="K38" s="9"/>
      <c r="L38" s="9"/>
    </row>
    <row r="39" spans="1:12" ht="24.95" customHeight="1">
      <c r="A39" s="395" t="s">
        <v>801</v>
      </c>
      <c r="B39" s="396">
        <v>37256</v>
      </c>
      <c r="C39" s="276">
        <v>32500000</v>
      </c>
      <c r="D39" s="276">
        <v>32499000</v>
      </c>
      <c r="E39" s="276">
        <v>1000</v>
      </c>
      <c r="F39" s="13"/>
      <c r="G39" s="13"/>
      <c r="H39" s="9"/>
      <c r="I39" s="9"/>
      <c r="J39" s="9"/>
      <c r="K39" s="9"/>
      <c r="L39" s="9"/>
    </row>
    <row r="40" spans="1:12" ht="24.95" customHeight="1">
      <c r="A40" s="395" t="s">
        <v>802</v>
      </c>
      <c r="B40" s="396">
        <v>37256</v>
      </c>
      <c r="C40" s="393">
        <v>464700000</v>
      </c>
      <c r="D40" s="393">
        <v>464699000</v>
      </c>
      <c r="E40" s="276">
        <v>1000</v>
      </c>
      <c r="F40" s="13"/>
      <c r="G40" s="13"/>
      <c r="H40" s="9"/>
      <c r="I40" s="9"/>
      <c r="J40" s="9"/>
      <c r="K40" s="9"/>
      <c r="L40" s="9"/>
    </row>
    <row r="41" spans="1:12" ht="24.95" customHeight="1">
      <c r="A41" s="395" t="s">
        <v>803</v>
      </c>
      <c r="B41" s="396">
        <v>37256</v>
      </c>
      <c r="C41" s="276">
        <v>26163660</v>
      </c>
      <c r="D41" s="276">
        <v>26162660</v>
      </c>
      <c r="E41" s="276">
        <v>1000</v>
      </c>
      <c r="F41" s="13"/>
      <c r="G41" s="13"/>
      <c r="H41" s="9"/>
      <c r="I41" s="9"/>
      <c r="J41" s="9"/>
      <c r="K41" s="9"/>
      <c r="L41" s="9"/>
    </row>
    <row r="42" spans="1:12" ht="24.95" customHeight="1">
      <c r="A42" s="395" t="s">
        <v>804</v>
      </c>
      <c r="B42" s="396">
        <v>37596</v>
      </c>
      <c r="C42" s="393">
        <v>940794292</v>
      </c>
      <c r="D42" s="393">
        <v>940793292</v>
      </c>
      <c r="E42" s="276">
        <v>1000</v>
      </c>
      <c r="F42" s="13"/>
      <c r="G42" s="13"/>
      <c r="H42" s="9"/>
      <c r="I42" s="9"/>
      <c r="J42" s="9"/>
      <c r="K42" s="9"/>
      <c r="L42" s="9"/>
    </row>
    <row r="43" spans="1:12" ht="24.95" customHeight="1">
      <c r="A43" s="395" t="s">
        <v>805</v>
      </c>
      <c r="B43" s="396">
        <v>37575</v>
      </c>
      <c r="C43" s="276">
        <v>52100000</v>
      </c>
      <c r="D43" s="276">
        <v>52099000</v>
      </c>
      <c r="E43" s="276">
        <v>1000</v>
      </c>
      <c r="F43" s="12"/>
      <c r="G43" s="12"/>
    </row>
    <row r="44" spans="1:12" ht="24.95" customHeight="1">
      <c r="A44" s="395" t="s">
        <v>806</v>
      </c>
      <c r="B44" s="396">
        <v>37364</v>
      </c>
      <c r="C44" s="276">
        <v>54037080</v>
      </c>
      <c r="D44" s="276">
        <v>54036080</v>
      </c>
      <c r="E44" s="276">
        <v>1000</v>
      </c>
      <c r="F44" s="12"/>
      <c r="G44" s="12"/>
    </row>
    <row r="45" spans="1:12" ht="24.95" customHeight="1">
      <c r="A45" s="395" t="s">
        <v>807</v>
      </c>
      <c r="B45" s="396">
        <v>37496</v>
      </c>
      <c r="C45" s="276">
        <v>24300000</v>
      </c>
      <c r="D45" s="276">
        <v>24299000</v>
      </c>
      <c r="E45" s="276">
        <v>1000</v>
      </c>
      <c r="F45" s="12"/>
      <c r="G45" s="12"/>
    </row>
    <row r="46" spans="1:12" ht="24.95" customHeight="1">
      <c r="A46" s="395" t="s">
        <v>808</v>
      </c>
      <c r="B46" s="396">
        <v>37516</v>
      </c>
      <c r="C46" s="393">
        <v>112432129</v>
      </c>
      <c r="D46" s="276">
        <v>112431129</v>
      </c>
      <c r="E46" s="276">
        <v>1000</v>
      </c>
      <c r="F46" s="12"/>
      <c r="G46" s="12"/>
    </row>
    <row r="47" spans="1:12" ht="24.95" customHeight="1">
      <c r="A47" s="395" t="s">
        <v>809</v>
      </c>
      <c r="B47" s="396">
        <v>37516</v>
      </c>
      <c r="C47" s="276">
        <v>69300000</v>
      </c>
      <c r="D47" s="276">
        <v>69299000</v>
      </c>
      <c r="E47" s="276">
        <v>1000</v>
      </c>
      <c r="F47" s="12"/>
      <c r="G47" s="12"/>
    </row>
    <row r="48" spans="1:12" ht="24.95" customHeight="1">
      <c r="A48" s="395" t="s">
        <v>810</v>
      </c>
      <c r="B48" s="396">
        <v>37620</v>
      </c>
      <c r="C48" s="393">
        <v>125841600</v>
      </c>
      <c r="D48" s="276">
        <v>125840600</v>
      </c>
      <c r="E48" s="276">
        <v>1000</v>
      </c>
      <c r="F48" s="12"/>
      <c r="G48" s="12"/>
    </row>
    <row r="49" spans="1:7" ht="24.95" customHeight="1">
      <c r="A49" s="395" t="s">
        <v>811</v>
      </c>
      <c r="B49" s="396">
        <v>37979</v>
      </c>
      <c r="C49" s="276">
        <v>4370000</v>
      </c>
      <c r="D49" s="276">
        <v>4369000</v>
      </c>
      <c r="E49" s="276">
        <v>1000</v>
      </c>
      <c r="F49" s="12"/>
      <c r="G49" s="12"/>
    </row>
    <row r="50" spans="1:7" ht="24.95" customHeight="1">
      <c r="A50" s="395" t="s">
        <v>812</v>
      </c>
      <c r="B50" s="396">
        <v>37788</v>
      </c>
      <c r="C50" s="276">
        <v>4400000</v>
      </c>
      <c r="D50" s="276">
        <v>4399000</v>
      </c>
      <c r="E50" s="276">
        <v>1000</v>
      </c>
      <c r="F50" s="12"/>
      <c r="G50" s="12"/>
    </row>
    <row r="51" spans="1:7" ht="24.95" customHeight="1">
      <c r="A51" s="395" t="s">
        <v>813</v>
      </c>
      <c r="B51" s="396">
        <v>37867</v>
      </c>
      <c r="C51" s="276">
        <v>57202168</v>
      </c>
      <c r="D51" s="276">
        <v>57201168</v>
      </c>
      <c r="E51" s="276">
        <v>1000</v>
      </c>
      <c r="F51" s="12"/>
      <c r="G51" s="12"/>
    </row>
    <row r="52" spans="1:7" ht="24.95" customHeight="1">
      <c r="A52" s="395" t="s">
        <v>814</v>
      </c>
      <c r="B52" s="396">
        <v>39402</v>
      </c>
      <c r="C52" s="276">
        <v>1724800</v>
      </c>
      <c r="D52" s="276">
        <v>1724800</v>
      </c>
      <c r="E52" s="276">
        <v>0</v>
      </c>
      <c r="F52" s="12"/>
      <c r="G52" s="12"/>
    </row>
    <row r="53" spans="1:7" ht="24.95" customHeight="1">
      <c r="A53" s="395" t="s">
        <v>815</v>
      </c>
      <c r="B53" s="396">
        <v>39440</v>
      </c>
      <c r="C53" s="276">
        <v>4016320</v>
      </c>
      <c r="D53" s="276">
        <v>4016320</v>
      </c>
      <c r="E53" s="276">
        <v>0</v>
      </c>
      <c r="F53" s="12"/>
      <c r="G53" s="12"/>
    </row>
    <row r="54" spans="1:7" ht="24.95" customHeight="1">
      <c r="A54" s="395" t="s">
        <v>816</v>
      </c>
      <c r="B54" s="396">
        <v>39233</v>
      </c>
      <c r="C54" s="276">
        <v>2907520</v>
      </c>
      <c r="D54" s="276">
        <v>2907520</v>
      </c>
      <c r="E54" s="276">
        <v>0</v>
      </c>
      <c r="F54" s="12"/>
      <c r="G54" s="12"/>
    </row>
    <row r="55" spans="1:7" ht="24.95" customHeight="1">
      <c r="A55" s="395" t="s">
        <v>817</v>
      </c>
      <c r="B55" s="396">
        <v>39440</v>
      </c>
      <c r="C55" s="276">
        <v>1904000</v>
      </c>
      <c r="D55" s="276">
        <v>1904000</v>
      </c>
      <c r="E55" s="276">
        <v>0</v>
      </c>
      <c r="F55" s="12"/>
      <c r="G55" s="12"/>
    </row>
    <row r="56" spans="1:7" ht="25.5" customHeight="1">
      <c r="A56" s="395" t="s">
        <v>818</v>
      </c>
      <c r="B56" s="396">
        <v>39722</v>
      </c>
      <c r="C56" s="276">
        <v>111737600</v>
      </c>
      <c r="D56" s="276">
        <v>111736600</v>
      </c>
      <c r="E56" s="276">
        <v>1000</v>
      </c>
      <c r="F56" s="12"/>
      <c r="G56" s="12"/>
    </row>
    <row r="57" spans="1:7" ht="24.95" customHeight="1">
      <c r="A57" s="395" t="s">
        <v>819</v>
      </c>
      <c r="B57" s="396">
        <v>39811</v>
      </c>
      <c r="C57" s="276">
        <v>6406400</v>
      </c>
      <c r="D57" s="276">
        <v>6405400</v>
      </c>
      <c r="E57" s="276">
        <v>1000</v>
      </c>
      <c r="F57" s="12"/>
      <c r="G57" s="12"/>
    </row>
    <row r="58" spans="1:7" ht="24.95" customHeight="1">
      <c r="A58" s="395" t="s">
        <v>820</v>
      </c>
      <c r="B58" s="396">
        <v>40042</v>
      </c>
      <c r="C58" s="276">
        <v>858000</v>
      </c>
      <c r="D58" s="276">
        <v>857000</v>
      </c>
      <c r="E58" s="276">
        <v>1000</v>
      </c>
      <c r="F58" s="12"/>
      <c r="G58" s="12"/>
    </row>
    <row r="59" spans="1:7" ht="24.95" customHeight="1">
      <c r="A59" s="395" t="s">
        <v>821</v>
      </c>
      <c r="B59" s="396">
        <v>40154</v>
      </c>
      <c r="C59" s="276">
        <v>9790000</v>
      </c>
      <c r="D59" s="276">
        <v>9789000</v>
      </c>
      <c r="E59" s="276">
        <v>1000</v>
      </c>
      <c r="F59" s="12"/>
      <c r="G59" s="12"/>
    </row>
    <row r="60" spans="1:7" ht="24.95" customHeight="1">
      <c r="A60" s="395" t="s">
        <v>822</v>
      </c>
      <c r="B60" s="396">
        <v>41583</v>
      </c>
      <c r="C60" s="276">
        <v>12650000</v>
      </c>
      <c r="D60" s="276">
        <v>10714153</v>
      </c>
      <c r="E60" s="276">
        <v>1935847</v>
      </c>
      <c r="F60" s="12"/>
      <c r="G60" s="12"/>
    </row>
    <row r="61" spans="1:7" ht="24.95" customHeight="1">
      <c r="A61" s="395" t="s">
        <v>823</v>
      </c>
      <c r="B61" s="396">
        <v>41613</v>
      </c>
      <c r="C61" s="276">
        <v>19690000</v>
      </c>
      <c r="D61" s="276">
        <v>16554362</v>
      </c>
      <c r="E61" s="276">
        <v>3135638</v>
      </c>
      <c r="F61" s="12"/>
      <c r="G61" s="12"/>
    </row>
    <row r="62" spans="1:7" ht="24.95" customHeight="1" thickBot="1">
      <c r="A62" s="395" t="s">
        <v>824</v>
      </c>
      <c r="B62" s="396">
        <v>41795</v>
      </c>
      <c r="C62" s="276">
        <v>31155930</v>
      </c>
      <c r="D62" s="276">
        <v>26265438</v>
      </c>
      <c r="E62" s="276">
        <v>4890492</v>
      </c>
      <c r="F62" s="12"/>
      <c r="G62" s="12"/>
    </row>
    <row r="63" spans="1:7" ht="24.95" hidden="1" customHeight="1" thickBot="1">
      <c r="A63" s="395"/>
      <c r="B63" s="396"/>
      <c r="C63" s="276"/>
      <c r="D63" s="276"/>
      <c r="E63" s="276"/>
      <c r="F63" s="12"/>
      <c r="G63" s="12"/>
    </row>
    <row r="64" spans="1:7" ht="24.95" customHeight="1" thickTop="1">
      <c r="A64" s="400" t="s">
        <v>7</v>
      </c>
      <c r="B64" s="401"/>
      <c r="C64" s="410">
        <v>3117895841</v>
      </c>
      <c r="D64" s="410">
        <v>3107883864</v>
      </c>
      <c r="E64" s="410">
        <v>10011977</v>
      </c>
      <c r="F64" s="13"/>
      <c r="G64" s="13"/>
    </row>
    <row r="65" spans="1:7" ht="24.95" customHeight="1">
      <c r="A65" s="34"/>
      <c r="B65" s="280"/>
      <c r="C65" s="12"/>
      <c r="D65" s="12"/>
      <c r="E65" s="12"/>
      <c r="F65" s="13"/>
      <c r="G65" s="13"/>
    </row>
    <row r="66" spans="1:7" ht="24.95" customHeight="1">
      <c r="D66" s="402"/>
    </row>
  </sheetData>
  <mergeCells count="7">
    <mergeCell ref="A1:E1"/>
    <mergeCell ref="A2:E2"/>
    <mergeCell ref="A4:A5"/>
    <mergeCell ref="B4:B5"/>
    <mergeCell ref="D4:D5"/>
    <mergeCell ref="E4:E5"/>
    <mergeCell ref="C4:C5"/>
  </mergeCells>
  <phoneticPr fontId="136" type="noConversion"/>
  <printOptions horizontalCentered="1"/>
  <pageMargins left="0.70866141732283472" right="0.62992125984251968" top="0.86614173228346458" bottom="0.82677165354330717" header="0.31496062992125984" footer="0.31496062992125984"/>
  <pageSetup paperSize="9" scale="41" fitToHeight="3" orientation="portrait" r:id="rId1"/>
  <headerFooter alignWithMargins="0">
    <oddFooter xml:space="preserve">&amp;C
</oddFooter>
  </headerFooter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IM123"/>
  <sheetViews>
    <sheetView showGridLines="0" view="pageBreakPreview" zoomScale="85" zoomScaleNormal="80" zoomScaleSheetLayoutView="85" workbookViewId="0">
      <pane ySplit="5" topLeftCell="A109" activePane="bottomLeft" state="frozen"/>
      <selection activeCell="B20" sqref="B20"/>
      <selection pane="bottomLeft" activeCell="G114" sqref="G114"/>
    </sheetView>
  </sheetViews>
  <sheetFormatPr defaultColWidth="7" defaultRowHeight="24.95" customHeight="1"/>
  <cols>
    <col min="1" max="1" width="30" style="448" customWidth="1"/>
    <col min="2" max="2" width="11.375" style="385" bestFit="1" customWidth="1"/>
    <col min="3" max="3" width="15.875" style="449" bestFit="1" customWidth="1"/>
    <col min="4" max="5" width="15.875" style="385" bestFit="1" customWidth="1"/>
    <col min="6" max="6" width="19.375" style="7" customWidth="1"/>
    <col min="7" max="7" width="73.375" style="8" customWidth="1"/>
    <col min="8" max="9" width="17.75" style="8" customWidth="1"/>
    <col min="10" max="11" width="12.125" style="8" customWidth="1"/>
    <col min="12" max="12" width="17.75" style="8" customWidth="1"/>
    <col min="13" max="13" width="12.125" style="9" customWidth="1"/>
    <col min="14" max="247" width="7" style="9"/>
    <col min="248" max="248" width="17.25" style="9" customWidth="1"/>
    <col min="249" max="249" width="11.375" style="9" bestFit="1" customWidth="1"/>
    <col min="250" max="252" width="15.875" style="9" bestFit="1" customWidth="1"/>
    <col min="253" max="254" width="12.125" style="9" customWidth="1"/>
    <col min="255" max="255" width="15.875" style="9" bestFit="1" customWidth="1"/>
    <col min="256" max="256" width="6.5" style="9" customWidth="1"/>
    <col min="257" max="257" width="8.625" style="9" bestFit="1" customWidth="1"/>
    <col min="258" max="258" width="14.375" style="9" bestFit="1" customWidth="1"/>
    <col min="259" max="261" width="15.875" style="9" bestFit="1" customWidth="1"/>
    <col min="262" max="262" width="19.375" style="9" customWidth="1"/>
    <col min="263" max="263" width="73.375" style="9" customWidth="1"/>
    <col min="264" max="265" width="17.75" style="9" customWidth="1"/>
    <col min="266" max="267" width="12.125" style="9" customWidth="1"/>
    <col min="268" max="268" width="17.75" style="9" customWidth="1"/>
    <col min="269" max="269" width="12.125" style="9" customWidth="1"/>
    <col min="270" max="503" width="7" style="9"/>
    <col min="504" max="504" width="17.25" style="9" customWidth="1"/>
    <col min="505" max="505" width="11.375" style="9" bestFit="1" customWidth="1"/>
    <col min="506" max="508" width="15.875" style="9" bestFit="1" customWidth="1"/>
    <col min="509" max="510" width="12.125" style="9" customWidth="1"/>
    <col min="511" max="511" width="15.875" style="9" bestFit="1" customWidth="1"/>
    <col min="512" max="512" width="6.5" style="9" customWidth="1"/>
    <col min="513" max="513" width="8.625" style="9" bestFit="1" customWidth="1"/>
    <col min="514" max="514" width="14.375" style="9" bestFit="1" customWidth="1"/>
    <col min="515" max="517" width="15.875" style="9" bestFit="1" customWidth="1"/>
    <col min="518" max="518" width="19.375" style="9" customWidth="1"/>
    <col min="519" max="519" width="73.375" style="9" customWidth="1"/>
    <col min="520" max="521" width="17.75" style="9" customWidth="1"/>
    <col min="522" max="523" width="12.125" style="9" customWidth="1"/>
    <col min="524" max="524" width="17.75" style="9" customWidth="1"/>
    <col min="525" max="525" width="12.125" style="9" customWidth="1"/>
    <col min="526" max="759" width="7" style="9"/>
    <col min="760" max="760" width="17.25" style="9" customWidth="1"/>
    <col min="761" max="761" width="11.375" style="9" bestFit="1" customWidth="1"/>
    <col min="762" max="764" width="15.875" style="9" bestFit="1" customWidth="1"/>
    <col min="765" max="766" width="12.125" style="9" customWidth="1"/>
    <col min="767" max="767" width="15.875" style="9" bestFit="1" customWidth="1"/>
    <col min="768" max="768" width="6.5" style="9" customWidth="1"/>
    <col min="769" max="769" width="8.625" style="9" bestFit="1" customWidth="1"/>
    <col min="770" max="770" width="14.375" style="9" bestFit="1" customWidth="1"/>
    <col min="771" max="773" width="15.875" style="9" bestFit="1" customWidth="1"/>
    <col min="774" max="774" width="19.375" style="9" customWidth="1"/>
    <col min="775" max="775" width="73.375" style="9" customWidth="1"/>
    <col min="776" max="777" width="17.75" style="9" customWidth="1"/>
    <col min="778" max="779" width="12.125" style="9" customWidth="1"/>
    <col min="780" max="780" width="17.75" style="9" customWidth="1"/>
    <col min="781" max="781" width="12.125" style="9" customWidth="1"/>
    <col min="782" max="1015" width="7" style="9"/>
    <col min="1016" max="1016" width="17.25" style="9" customWidth="1"/>
    <col min="1017" max="1017" width="11.375" style="9" bestFit="1" customWidth="1"/>
    <col min="1018" max="1020" width="15.875" style="9" bestFit="1" customWidth="1"/>
    <col min="1021" max="1022" width="12.125" style="9" customWidth="1"/>
    <col min="1023" max="1023" width="15.875" style="9" bestFit="1" customWidth="1"/>
    <col min="1024" max="1024" width="6.5" style="9" customWidth="1"/>
    <col min="1025" max="1025" width="8.625" style="9" bestFit="1" customWidth="1"/>
    <col min="1026" max="1026" width="14.375" style="9" bestFit="1" customWidth="1"/>
    <col min="1027" max="1029" width="15.875" style="9" bestFit="1" customWidth="1"/>
    <col min="1030" max="1030" width="19.375" style="9" customWidth="1"/>
    <col min="1031" max="1031" width="73.375" style="9" customWidth="1"/>
    <col min="1032" max="1033" width="17.75" style="9" customWidth="1"/>
    <col min="1034" max="1035" width="12.125" style="9" customWidth="1"/>
    <col min="1036" max="1036" width="17.75" style="9" customWidth="1"/>
    <col min="1037" max="1037" width="12.125" style="9" customWidth="1"/>
    <col min="1038" max="1271" width="7" style="9"/>
    <col min="1272" max="1272" width="17.25" style="9" customWidth="1"/>
    <col min="1273" max="1273" width="11.375" style="9" bestFit="1" customWidth="1"/>
    <col min="1274" max="1276" width="15.875" style="9" bestFit="1" customWidth="1"/>
    <col min="1277" max="1278" width="12.125" style="9" customWidth="1"/>
    <col min="1279" max="1279" width="15.875" style="9" bestFit="1" customWidth="1"/>
    <col min="1280" max="1280" width="6.5" style="9" customWidth="1"/>
    <col min="1281" max="1281" width="8.625" style="9" bestFit="1" customWidth="1"/>
    <col min="1282" max="1282" width="14.375" style="9" bestFit="1" customWidth="1"/>
    <col min="1283" max="1285" width="15.875" style="9" bestFit="1" customWidth="1"/>
    <col min="1286" max="1286" width="19.375" style="9" customWidth="1"/>
    <col min="1287" max="1287" width="73.375" style="9" customWidth="1"/>
    <col min="1288" max="1289" width="17.75" style="9" customWidth="1"/>
    <col min="1290" max="1291" width="12.125" style="9" customWidth="1"/>
    <col min="1292" max="1292" width="17.75" style="9" customWidth="1"/>
    <col min="1293" max="1293" width="12.125" style="9" customWidth="1"/>
    <col min="1294" max="1527" width="7" style="9"/>
    <col min="1528" max="1528" width="17.25" style="9" customWidth="1"/>
    <col min="1529" max="1529" width="11.375" style="9" bestFit="1" customWidth="1"/>
    <col min="1530" max="1532" width="15.875" style="9" bestFit="1" customWidth="1"/>
    <col min="1533" max="1534" width="12.125" style="9" customWidth="1"/>
    <col min="1535" max="1535" width="15.875" style="9" bestFit="1" customWidth="1"/>
    <col min="1536" max="1536" width="6.5" style="9" customWidth="1"/>
    <col min="1537" max="1537" width="8.625" style="9" bestFit="1" customWidth="1"/>
    <col min="1538" max="1538" width="14.375" style="9" bestFit="1" customWidth="1"/>
    <col min="1539" max="1541" width="15.875" style="9" bestFit="1" customWidth="1"/>
    <col min="1542" max="1542" width="19.375" style="9" customWidth="1"/>
    <col min="1543" max="1543" width="73.375" style="9" customWidth="1"/>
    <col min="1544" max="1545" width="17.75" style="9" customWidth="1"/>
    <col min="1546" max="1547" width="12.125" style="9" customWidth="1"/>
    <col min="1548" max="1548" width="17.75" style="9" customWidth="1"/>
    <col min="1549" max="1549" width="12.125" style="9" customWidth="1"/>
    <col min="1550" max="1783" width="7" style="9"/>
    <col min="1784" max="1784" width="17.25" style="9" customWidth="1"/>
    <col min="1785" max="1785" width="11.375" style="9" bestFit="1" customWidth="1"/>
    <col min="1786" max="1788" width="15.875" style="9" bestFit="1" customWidth="1"/>
    <col min="1789" max="1790" width="12.125" style="9" customWidth="1"/>
    <col min="1791" max="1791" width="15.875" style="9" bestFit="1" customWidth="1"/>
    <col min="1792" max="1792" width="6.5" style="9" customWidth="1"/>
    <col min="1793" max="1793" width="8.625" style="9" bestFit="1" customWidth="1"/>
    <col min="1794" max="1794" width="14.375" style="9" bestFit="1" customWidth="1"/>
    <col min="1795" max="1797" width="15.875" style="9" bestFit="1" customWidth="1"/>
    <col min="1798" max="1798" width="19.375" style="9" customWidth="1"/>
    <col min="1799" max="1799" width="73.375" style="9" customWidth="1"/>
    <col min="1800" max="1801" width="17.75" style="9" customWidth="1"/>
    <col min="1802" max="1803" width="12.125" style="9" customWidth="1"/>
    <col min="1804" max="1804" width="17.75" style="9" customWidth="1"/>
    <col min="1805" max="1805" width="12.125" style="9" customWidth="1"/>
    <col min="1806" max="2039" width="7" style="9"/>
    <col min="2040" max="2040" width="17.25" style="9" customWidth="1"/>
    <col min="2041" max="2041" width="11.375" style="9" bestFit="1" customWidth="1"/>
    <col min="2042" max="2044" width="15.875" style="9" bestFit="1" customWidth="1"/>
    <col min="2045" max="2046" width="12.125" style="9" customWidth="1"/>
    <col min="2047" max="2047" width="15.875" style="9" bestFit="1" customWidth="1"/>
    <col min="2048" max="2048" width="6.5" style="9" customWidth="1"/>
    <col min="2049" max="2049" width="8.625" style="9" bestFit="1" customWidth="1"/>
    <col min="2050" max="2050" width="14.375" style="9" bestFit="1" customWidth="1"/>
    <col min="2051" max="2053" width="15.875" style="9" bestFit="1" customWidth="1"/>
    <col min="2054" max="2054" width="19.375" style="9" customWidth="1"/>
    <col min="2055" max="2055" width="73.375" style="9" customWidth="1"/>
    <col min="2056" max="2057" width="17.75" style="9" customWidth="1"/>
    <col min="2058" max="2059" width="12.125" style="9" customWidth="1"/>
    <col min="2060" max="2060" width="17.75" style="9" customWidth="1"/>
    <col min="2061" max="2061" width="12.125" style="9" customWidth="1"/>
    <col min="2062" max="2295" width="7" style="9"/>
    <col min="2296" max="2296" width="17.25" style="9" customWidth="1"/>
    <col min="2297" max="2297" width="11.375" style="9" bestFit="1" customWidth="1"/>
    <col min="2298" max="2300" width="15.875" style="9" bestFit="1" customWidth="1"/>
    <col min="2301" max="2302" width="12.125" style="9" customWidth="1"/>
    <col min="2303" max="2303" width="15.875" style="9" bestFit="1" customWidth="1"/>
    <col min="2304" max="2304" width="6.5" style="9" customWidth="1"/>
    <col min="2305" max="2305" width="8.625" style="9" bestFit="1" customWidth="1"/>
    <col min="2306" max="2306" width="14.375" style="9" bestFit="1" customWidth="1"/>
    <col min="2307" max="2309" width="15.875" style="9" bestFit="1" customWidth="1"/>
    <col min="2310" max="2310" width="19.375" style="9" customWidth="1"/>
    <col min="2311" max="2311" width="73.375" style="9" customWidth="1"/>
    <col min="2312" max="2313" width="17.75" style="9" customWidth="1"/>
    <col min="2314" max="2315" width="12.125" style="9" customWidth="1"/>
    <col min="2316" max="2316" width="17.75" style="9" customWidth="1"/>
    <col min="2317" max="2317" width="12.125" style="9" customWidth="1"/>
    <col min="2318" max="2551" width="7" style="9"/>
    <col min="2552" max="2552" width="17.25" style="9" customWidth="1"/>
    <col min="2553" max="2553" width="11.375" style="9" bestFit="1" customWidth="1"/>
    <col min="2554" max="2556" width="15.875" style="9" bestFit="1" customWidth="1"/>
    <col min="2557" max="2558" width="12.125" style="9" customWidth="1"/>
    <col min="2559" max="2559" width="15.875" style="9" bestFit="1" customWidth="1"/>
    <col min="2560" max="2560" width="6.5" style="9" customWidth="1"/>
    <col min="2561" max="2561" width="8.625" style="9" bestFit="1" customWidth="1"/>
    <col min="2562" max="2562" width="14.375" style="9" bestFit="1" customWidth="1"/>
    <col min="2563" max="2565" width="15.875" style="9" bestFit="1" customWidth="1"/>
    <col min="2566" max="2566" width="19.375" style="9" customWidth="1"/>
    <col min="2567" max="2567" width="73.375" style="9" customWidth="1"/>
    <col min="2568" max="2569" width="17.75" style="9" customWidth="1"/>
    <col min="2570" max="2571" width="12.125" style="9" customWidth="1"/>
    <col min="2572" max="2572" width="17.75" style="9" customWidth="1"/>
    <col min="2573" max="2573" width="12.125" style="9" customWidth="1"/>
    <col min="2574" max="2807" width="7" style="9"/>
    <col min="2808" max="2808" width="17.25" style="9" customWidth="1"/>
    <col min="2809" max="2809" width="11.375" style="9" bestFit="1" customWidth="1"/>
    <col min="2810" max="2812" width="15.875" style="9" bestFit="1" customWidth="1"/>
    <col min="2813" max="2814" width="12.125" style="9" customWidth="1"/>
    <col min="2815" max="2815" width="15.875" style="9" bestFit="1" customWidth="1"/>
    <col min="2816" max="2816" width="6.5" style="9" customWidth="1"/>
    <col min="2817" max="2817" width="8.625" style="9" bestFit="1" customWidth="1"/>
    <col min="2818" max="2818" width="14.375" style="9" bestFit="1" customWidth="1"/>
    <col min="2819" max="2821" width="15.875" style="9" bestFit="1" customWidth="1"/>
    <col min="2822" max="2822" width="19.375" style="9" customWidth="1"/>
    <col min="2823" max="2823" width="73.375" style="9" customWidth="1"/>
    <col min="2824" max="2825" width="17.75" style="9" customWidth="1"/>
    <col min="2826" max="2827" width="12.125" style="9" customWidth="1"/>
    <col min="2828" max="2828" width="17.75" style="9" customWidth="1"/>
    <col min="2829" max="2829" width="12.125" style="9" customWidth="1"/>
    <col min="2830" max="3063" width="7" style="9"/>
    <col min="3064" max="3064" width="17.25" style="9" customWidth="1"/>
    <col min="3065" max="3065" width="11.375" style="9" bestFit="1" customWidth="1"/>
    <col min="3066" max="3068" width="15.875" style="9" bestFit="1" customWidth="1"/>
    <col min="3069" max="3070" width="12.125" style="9" customWidth="1"/>
    <col min="3071" max="3071" width="15.875" style="9" bestFit="1" customWidth="1"/>
    <col min="3072" max="3072" width="6.5" style="9" customWidth="1"/>
    <col min="3073" max="3073" width="8.625" style="9" bestFit="1" customWidth="1"/>
    <col min="3074" max="3074" width="14.375" style="9" bestFit="1" customWidth="1"/>
    <col min="3075" max="3077" width="15.875" style="9" bestFit="1" customWidth="1"/>
    <col min="3078" max="3078" width="19.375" style="9" customWidth="1"/>
    <col min="3079" max="3079" width="73.375" style="9" customWidth="1"/>
    <col min="3080" max="3081" width="17.75" style="9" customWidth="1"/>
    <col min="3082" max="3083" width="12.125" style="9" customWidth="1"/>
    <col min="3084" max="3084" width="17.75" style="9" customWidth="1"/>
    <col min="3085" max="3085" width="12.125" style="9" customWidth="1"/>
    <col min="3086" max="3319" width="7" style="9"/>
    <col min="3320" max="3320" width="17.25" style="9" customWidth="1"/>
    <col min="3321" max="3321" width="11.375" style="9" bestFit="1" customWidth="1"/>
    <col min="3322" max="3324" width="15.875" style="9" bestFit="1" customWidth="1"/>
    <col min="3325" max="3326" width="12.125" style="9" customWidth="1"/>
    <col min="3327" max="3327" width="15.875" style="9" bestFit="1" customWidth="1"/>
    <col min="3328" max="3328" width="6.5" style="9" customWidth="1"/>
    <col min="3329" max="3329" width="8.625" style="9" bestFit="1" customWidth="1"/>
    <col min="3330" max="3330" width="14.375" style="9" bestFit="1" customWidth="1"/>
    <col min="3331" max="3333" width="15.875" style="9" bestFit="1" customWidth="1"/>
    <col min="3334" max="3334" width="19.375" style="9" customWidth="1"/>
    <col min="3335" max="3335" width="73.375" style="9" customWidth="1"/>
    <col min="3336" max="3337" width="17.75" style="9" customWidth="1"/>
    <col min="3338" max="3339" width="12.125" style="9" customWidth="1"/>
    <col min="3340" max="3340" width="17.75" style="9" customWidth="1"/>
    <col min="3341" max="3341" width="12.125" style="9" customWidth="1"/>
    <col min="3342" max="3575" width="7" style="9"/>
    <col min="3576" max="3576" width="17.25" style="9" customWidth="1"/>
    <col min="3577" max="3577" width="11.375" style="9" bestFit="1" customWidth="1"/>
    <col min="3578" max="3580" width="15.875" style="9" bestFit="1" customWidth="1"/>
    <col min="3581" max="3582" width="12.125" style="9" customWidth="1"/>
    <col min="3583" max="3583" width="15.875" style="9" bestFit="1" customWidth="1"/>
    <col min="3584" max="3584" width="6.5" style="9" customWidth="1"/>
    <col min="3585" max="3585" width="8.625" style="9" bestFit="1" customWidth="1"/>
    <col min="3586" max="3586" width="14.375" style="9" bestFit="1" customWidth="1"/>
    <col min="3587" max="3589" width="15.875" style="9" bestFit="1" customWidth="1"/>
    <col min="3590" max="3590" width="19.375" style="9" customWidth="1"/>
    <col min="3591" max="3591" width="73.375" style="9" customWidth="1"/>
    <col min="3592" max="3593" width="17.75" style="9" customWidth="1"/>
    <col min="3594" max="3595" width="12.125" style="9" customWidth="1"/>
    <col min="3596" max="3596" width="17.75" style="9" customWidth="1"/>
    <col min="3597" max="3597" width="12.125" style="9" customWidth="1"/>
    <col min="3598" max="3831" width="7" style="9"/>
    <col min="3832" max="3832" width="17.25" style="9" customWidth="1"/>
    <col min="3833" max="3833" width="11.375" style="9" bestFit="1" customWidth="1"/>
    <col min="3834" max="3836" width="15.875" style="9" bestFit="1" customWidth="1"/>
    <col min="3837" max="3838" width="12.125" style="9" customWidth="1"/>
    <col min="3839" max="3839" width="15.875" style="9" bestFit="1" customWidth="1"/>
    <col min="3840" max="3840" width="6.5" style="9" customWidth="1"/>
    <col min="3841" max="3841" width="8.625" style="9" bestFit="1" customWidth="1"/>
    <col min="3842" max="3842" width="14.375" style="9" bestFit="1" customWidth="1"/>
    <col min="3843" max="3845" width="15.875" style="9" bestFit="1" customWidth="1"/>
    <col min="3846" max="3846" width="19.375" style="9" customWidth="1"/>
    <col min="3847" max="3847" width="73.375" style="9" customWidth="1"/>
    <col min="3848" max="3849" width="17.75" style="9" customWidth="1"/>
    <col min="3850" max="3851" width="12.125" style="9" customWidth="1"/>
    <col min="3852" max="3852" width="17.75" style="9" customWidth="1"/>
    <col min="3853" max="3853" width="12.125" style="9" customWidth="1"/>
    <col min="3854" max="4087" width="7" style="9"/>
    <col min="4088" max="4088" width="17.25" style="9" customWidth="1"/>
    <col min="4089" max="4089" width="11.375" style="9" bestFit="1" customWidth="1"/>
    <col min="4090" max="4092" width="15.875" style="9" bestFit="1" customWidth="1"/>
    <col min="4093" max="4094" width="12.125" style="9" customWidth="1"/>
    <col min="4095" max="4095" width="15.875" style="9" bestFit="1" customWidth="1"/>
    <col min="4096" max="4096" width="6.5" style="9" customWidth="1"/>
    <col min="4097" max="4097" width="8.625" style="9" bestFit="1" customWidth="1"/>
    <col min="4098" max="4098" width="14.375" style="9" bestFit="1" customWidth="1"/>
    <col min="4099" max="4101" width="15.875" style="9" bestFit="1" customWidth="1"/>
    <col min="4102" max="4102" width="19.375" style="9" customWidth="1"/>
    <col min="4103" max="4103" width="73.375" style="9" customWidth="1"/>
    <col min="4104" max="4105" width="17.75" style="9" customWidth="1"/>
    <col min="4106" max="4107" width="12.125" style="9" customWidth="1"/>
    <col min="4108" max="4108" width="17.75" style="9" customWidth="1"/>
    <col min="4109" max="4109" width="12.125" style="9" customWidth="1"/>
    <col min="4110" max="4343" width="7" style="9"/>
    <col min="4344" max="4344" width="17.25" style="9" customWidth="1"/>
    <col min="4345" max="4345" width="11.375" style="9" bestFit="1" customWidth="1"/>
    <col min="4346" max="4348" width="15.875" style="9" bestFit="1" customWidth="1"/>
    <col min="4349" max="4350" width="12.125" style="9" customWidth="1"/>
    <col min="4351" max="4351" width="15.875" style="9" bestFit="1" customWidth="1"/>
    <col min="4352" max="4352" width="6.5" style="9" customWidth="1"/>
    <col min="4353" max="4353" width="8.625" style="9" bestFit="1" customWidth="1"/>
    <col min="4354" max="4354" width="14.375" style="9" bestFit="1" customWidth="1"/>
    <col min="4355" max="4357" width="15.875" style="9" bestFit="1" customWidth="1"/>
    <col min="4358" max="4358" width="19.375" style="9" customWidth="1"/>
    <col min="4359" max="4359" width="73.375" style="9" customWidth="1"/>
    <col min="4360" max="4361" width="17.75" style="9" customWidth="1"/>
    <col min="4362" max="4363" width="12.125" style="9" customWidth="1"/>
    <col min="4364" max="4364" width="17.75" style="9" customWidth="1"/>
    <col min="4365" max="4365" width="12.125" style="9" customWidth="1"/>
    <col min="4366" max="4599" width="7" style="9"/>
    <col min="4600" max="4600" width="17.25" style="9" customWidth="1"/>
    <col min="4601" max="4601" width="11.375" style="9" bestFit="1" customWidth="1"/>
    <col min="4602" max="4604" width="15.875" style="9" bestFit="1" customWidth="1"/>
    <col min="4605" max="4606" width="12.125" style="9" customWidth="1"/>
    <col min="4607" max="4607" width="15.875" style="9" bestFit="1" customWidth="1"/>
    <col min="4608" max="4608" width="6.5" style="9" customWidth="1"/>
    <col min="4609" max="4609" width="8.625" style="9" bestFit="1" customWidth="1"/>
    <col min="4610" max="4610" width="14.375" style="9" bestFit="1" customWidth="1"/>
    <col min="4611" max="4613" width="15.875" style="9" bestFit="1" customWidth="1"/>
    <col min="4614" max="4614" width="19.375" style="9" customWidth="1"/>
    <col min="4615" max="4615" width="73.375" style="9" customWidth="1"/>
    <col min="4616" max="4617" width="17.75" style="9" customWidth="1"/>
    <col min="4618" max="4619" width="12.125" style="9" customWidth="1"/>
    <col min="4620" max="4620" width="17.75" style="9" customWidth="1"/>
    <col min="4621" max="4621" width="12.125" style="9" customWidth="1"/>
    <col min="4622" max="4855" width="7" style="9"/>
    <col min="4856" max="4856" width="17.25" style="9" customWidth="1"/>
    <col min="4857" max="4857" width="11.375" style="9" bestFit="1" customWidth="1"/>
    <col min="4858" max="4860" width="15.875" style="9" bestFit="1" customWidth="1"/>
    <col min="4861" max="4862" width="12.125" style="9" customWidth="1"/>
    <col min="4863" max="4863" width="15.875" style="9" bestFit="1" customWidth="1"/>
    <col min="4864" max="4864" width="6.5" style="9" customWidth="1"/>
    <col min="4865" max="4865" width="8.625" style="9" bestFit="1" customWidth="1"/>
    <col min="4866" max="4866" width="14.375" style="9" bestFit="1" customWidth="1"/>
    <col min="4867" max="4869" width="15.875" style="9" bestFit="1" customWidth="1"/>
    <col min="4870" max="4870" width="19.375" style="9" customWidth="1"/>
    <col min="4871" max="4871" width="73.375" style="9" customWidth="1"/>
    <col min="4872" max="4873" width="17.75" style="9" customWidth="1"/>
    <col min="4874" max="4875" width="12.125" style="9" customWidth="1"/>
    <col min="4876" max="4876" width="17.75" style="9" customWidth="1"/>
    <col min="4877" max="4877" width="12.125" style="9" customWidth="1"/>
    <col min="4878" max="5111" width="7" style="9"/>
    <col min="5112" max="5112" width="17.25" style="9" customWidth="1"/>
    <col min="5113" max="5113" width="11.375" style="9" bestFit="1" customWidth="1"/>
    <col min="5114" max="5116" width="15.875" style="9" bestFit="1" customWidth="1"/>
    <col min="5117" max="5118" width="12.125" style="9" customWidth="1"/>
    <col min="5119" max="5119" width="15.875" style="9" bestFit="1" customWidth="1"/>
    <col min="5120" max="5120" width="6.5" style="9" customWidth="1"/>
    <col min="5121" max="5121" width="8.625" style="9" bestFit="1" customWidth="1"/>
    <col min="5122" max="5122" width="14.375" style="9" bestFit="1" customWidth="1"/>
    <col min="5123" max="5125" width="15.875" style="9" bestFit="1" customWidth="1"/>
    <col min="5126" max="5126" width="19.375" style="9" customWidth="1"/>
    <col min="5127" max="5127" width="73.375" style="9" customWidth="1"/>
    <col min="5128" max="5129" width="17.75" style="9" customWidth="1"/>
    <col min="5130" max="5131" width="12.125" style="9" customWidth="1"/>
    <col min="5132" max="5132" width="17.75" style="9" customWidth="1"/>
    <col min="5133" max="5133" width="12.125" style="9" customWidth="1"/>
    <col min="5134" max="5367" width="7" style="9"/>
    <col min="5368" max="5368" width="17.25" style="9" customWidth="1"/>
    <col min="5369" max="5369" width="11.375" style="9" bestFit="1" customWidth="1"/>
    <col min="5370" max="5372" width="15.875" style="9" bestFit="1" customWidth="1"/>
    <col min="5373" max="5374" width="12.125" style="9" customWidth="1"/>
    <col min="5375" max="5375" width="15.875" style="9" bestFit="1" customWidth="1"/>
    <col min="5376" max="5376" width="6.5" style="9" customWidth="1"/>
    <col min="5377" max="5377" width="8.625" style="9" bestFit="1" customWidth="1"/>
    <col min="5378" max="5378" width="14.375" style="9" bestFit="1" customWidth="1"/>
    <col min="5379" max="5381" width="15.875" style="9" bestFit="1" customWidth="1"/>
    <col min="5382" max="5382" width="19.375" style="9" customWidth="1"/>
    <col min="5383" max="5383" width="73.375" style="9" customWidth="1"/>
    <col min="5384" max="5385" width="17.75" style="9" customWidth="1"/>
    <col min="5386" max="5387" width="12.125" style="9" customWidth="1"/>
    <col min="5388" max="5388" width="17.75" style="9" customWidth="1"/>
    <col min="5389" max="5389" width="12.125" style="9" customWidth="1"/>
    <col min="5390" max="5623" width="7" style="9"/>
    <col min="5624" max="5624" width="17.25" style="9" customWidth="1"/>
    <col min="5625" max="5625" width="11.375" style="9" bestFit="1" customWidth="1"/>
    <col min="5626" max="5628" width="15.875" style="9" bestFit="1" customWidth="1"/>
    <col min="5629" max="5630" width="12.125" style="9" customWidth="1"/>
    <col min="5631" max="5631" width="15.875" style="9" bestFit="1" customWidth="1"/>
    <col min="5632" max="5632" width="6.5" style="9" customWidth="1"/>
    <col min="5633" max="5633" width="8.625" style="9" bestFit="1" customWidth="1"/>
    <col min="5634" max="5634" width="14.375" style="9" bestFit="1" customWidth="1"/>
    <col min="5635" max="5637" width="15.875" style="9" bestFit="1" customWidth="1"/>
    <col min="5638" max="5638" width="19.375" style="9" customWidth="1"/>
    <col min="5639" max="5639" width="73.375" style="9" customWidth="1"/>
    <col min="5640" max="5641" width="17.75" style="9" customWidth="1"/>
    <col min="5642" max="5643" width="12.125" style="9" customWidth="1"/>
    <col min="5644" max="5644" width="17.75" style="9" customWidth="1"/>
    <col min="5645" max="5645" width="12.125" style="9" customWidth="1"/>
    <col min="5646" max="5879" width="7" style="9"/>
    <col min="5880" max="5880" width="17.25" style="9" customWidth="1"/>
    <col min="5881" max="5881" width="11.375" style="9" bestFit="1" customWidth="1"/>
    <col min="5882" max="5884" width="15.875" style="9" bestFit="1" customWidth="1"/>
    <col min="5885" max="5886" width="12.125" style="9" customWidth="1"/>
    <col min="5887" max="5887" width="15.875" style="9" bestFit="1" customWidth="1"/>
    <col min="5888" max="5888" width="6.5" style="9" customWidth="1"/>
    <col min="5889" max="5889" width="8.625" style="9" bestFit="1" customWidth="1"/>
    <col min="5890" max="5890" width="14.375" style="9" bestFit="1" customWidth="1"/>
    <col min="5891" max="5893" width="15.875" style="9" bestFit="1" customWidth="1"/>
    <col min="5894" max="5894" width="19.375" style="9" customWidth="1"/>
    <col min="5895" max="5895" width="73.375" style="9" customWidth="1"/>
    <col min="5896" max="5897" width="17.75" style="9" customWidth="1"/>
    <col min="5898" max="5899" width="12.125" style="9" customWidth="1"/>
    <col min="5900" max="5900" width="17.75" style="9" customWidth="1"/>
    <col min="5901" max="5901" width="12.125" style="9" customWidth="1"/>
    <col min="5902" max="6135" width="7" style="9"/>
    <col min="6136" max="6136" width="17.25" style="9" customWidth="1"/>
    <col min="6137" max="6137" width="11.375" style="9" bestFit="1" customWidth="1"/>
    <col min="6138" max="6140" width="15.875" style="9" bestFit="1" customWidth="1"/>
    <col min="6141" max="6142" width="12.125" style="9" customWidth="1"/>
    <col min="6143" max="6143" width="15.875" style="9" bestFit="1" customWidth="1"/>
    <col min="6144" max="6144" width="6.5" style="9" customWidth="1"/>
    <col min="6145" max="6145" width="8.625" style="9" bestFit="1" customWidth="1"/>
    <col min="6146" max="6146" width="14.375" style="9" bestFit="1" customWidth="1"/>
    <col min="6147" max="6149" width="15.875" style="9" bestFit="1" customWidth="1"/>
    <col min="6150" max="6150" width="19.375" style="9" customWidth="1"/>
    <col min="6151" max="6151" width="73.375" style="9" customWidth="1"/>
    <col min="6152" max="6153" width="17.75" style="9" customWidth="1"/>
    <col min="6154" max="6155" width="12.125" style="9" customWidth="1"/>
    <col min="6156" max="6156" width="17.75" style="9" customWidth="1"/>
    <col min="6157" max="6157" width="12.125" style="9" customWidth="1"/>
    <col min="6158" max="6391" width="7" style="9"/>
    <col min="6392" max="6392" width="17.25" style="9" customWidth="1"/>
    <col min="6393" max="6393" width="11.375" style="9" bestFit="1" customWidth="1"/>
    <col min="6394" max="6396" width="15.875" style="9" bestFit="1" customWidth="1"/>
    <col min="6397" max="6398" width="12.125" style="9" customWidth="1"/>
    <col min="6399" max="6399" width="15.875" style="9" bestFit="1" customWidth="1"/>
    <col min="6400" max="6400" width="6.5" style="9" customWidth="1"/>
    <col min="6401" max="6401" width="8.625" style="9" bestFit="1" customWidth="1"/>
    <col min="6402" max="6402" width="14.375" style="9" bestFit="1" customWidth="1"/>
    <col min="6403" max="6405" width="15.875" style="9" bestFit="1" customWidth="1"/>
    <col min="6406" max="6406" width="19.375" style="9" customWidth="1"/>
    <col min="6407" max="6407" width="73.375" style="9" customWidth="1"/>
    <col min="6408" max="6409" width="17.75" style="9" customWidth="1"/>
    <col min="6410" max="6411" width="12.125" style="9" customWidth="1"/>
    <col min="6412" max="6412" width="17.75" style="9" customWidth="1"/>
    <col min="6413" max="6413" width="12.125" style="9" customWidth="1"/>
    <col min="6414" max="6647" width="7" style="9"/>
    <col min="6648" max="6648" width="17.25" style="9" customWidth="1"/>
    <col min="6649" max="6649" width="11.375" style="9" bestFit="1" customWidth="1"/>
    <col min="6650" max="6652" width="15.875" style="9" bestFit="1" customWidth="1"/>
    <col min="6653" max="6654" width="12.125" style="9" customWidth="1"/>
    <col min="6655" max="6655" width="15.875" style="9" bestFit="1" customWidth="1"/>
    <col min="6656" max="6656" width="6.5" style="9" customWidth="1"/>
    <col min="6657" max="6657" width="8.625" style="9" bestFit="1" customWidth="1"/>
    <col min="6658" max="6658" width="14.375" style="9" bestFit="1" customWidth="1"/>
    <col min="6659" max="6661" width="15.875" style="9" bestFit="1" customWidth="1"/>
    <col min="6662" max="6662" width="19.375" style="9" customWidth="1"/>
    <col min="6663" max="6663" width="73.375" style="9" customWidth="1"/>
    <col min="6664" max="6665" width="17.75" style="9" customWidth="1"/>
    <col min="6666" max="6667" width="12.125" style="9" customWidth="1"/>
    <col min="6668" max="6668" width="17.75" style="9" customWidth="1"/>
    <col min="6669" max="6669" width="12.125" style="9" customWidth="1"/>
    <col min="6670" max="6903" width="7" style="9"/>
    <col min="6904" max="6904" width="17.25" style="9" customWidth="1"/>
    <col min="6905" max="6905" width="11.375" style="9" bestFit="1" customWidth="1"/>
    <col min="6906" max="6908" width="15.875" style="9" bestFit="1" customWidth="1"/>
    <col min="6909" max="6910" width="12.125" style="9" customWidth="1"/>
    <col min="6911" max="6911" width="15.875" style="9" bestFit="1" customWidth="1"/>
    <col min="6912" max="6912" width="6.5" style="9" customWidth="1"/>
    <col min="6913" max="6913" width="8.625" style="9" bestFit="1" customWidth="1"/>
    <col min="6914" max="6914" width="14.375" style="9" bestFit="1" customWidth="1"/>
    <col min="6915" max="6917" width="15.875" style="9" bestFit="1" customWidth="1"/>
    <col min="6918" max="6918" width="19.375" style="9" customWidth="1"/>
    <col min="6919" max="6919" width="73.375" style="9" customWidth="1"/>
    <col min="6920" max="6921" width="17.75" style="9" customWidth="1"/>
    <col min="6922" max="6923" width="12.125" style="9" customWidth="1"/>
    <col min="6924" max="6924" width="17.75" style="9" customWidth="1"/>
    <col min="6925" max="6925" width="12.125" style="9" customWidth="1"/>
    <col min="6926" max="7159" width="7" style="9"/>
    <col min="7160" max="7160" width="17.25" style="9" customWidth="1"/>
    <col min="7161" max="7161" width="11.375" style="9" bestFit="1" customWidth="1"/>
    <col min="7162" max="7164" width="15.875" style="9" bestFit="1" customWidth="1"/>
    <col min="7165" max="7166" width="12.125" style="9" customWidth="1"/>
    <col min="7167" max="7167" width="15.875" style="9" bestFit="1" customWidth="1"/>
    <col min="7168" max="7168" width="6.5" style="9" customWidth="1"/>
    <col min="7169" max="7169" width="8.625" style="9" bestFit="1" customWidth="1"/>
    <col min="7170" max="7170" width="14.375" style="9" bestFit="1" customWidth="1"/>
    <col min="7171" max="7173" width="15.875" style="9" bestFit="1" customWidth="1"/>
    <col min="7174" max="7174" width="19.375" style="9" customWidth="1"/>
    <col min="7175" max="7175" width="73.375" style="9" customWidth="1"/>
    <col min="7176" max="7177" width="17.75" style="9" customWidth="1"/>
    <col min="7178" max="7179" width="12.125" style="9" customWidth="1"/>
    <col min="7180" max="7180" width="17.75" style="9" customWidth="1"/>
    <col min="7181" max="7181" width="12.125" style="9" customWidth="1"/>
    <col min="7182" max="7415" width="7" style="9"/>
    <col min="7416" max="7416" width="17.25" style="9" customWidth="1"/>
    <col min="7417" max="7417" width="11.375" style="9" bestFit="1" customWidth="1"/>
    <col min="7418" max="7420" width="15.875" style="9" bestFit="1" customWidth="1"/>
    <col min="7421" max="7422" width="12.125" style="9" customWidth="1"/>
    <col min="7423" max="7423" width="15.875" style="9" bestFit="1" customWidth="1"/>
    <col min="7424" max="7424" width="6.5" style="9" customWidth="1"/>
    <col min="7425" max="7425" width="8.625" style="9" bestFit="1" customWidth="1"/>
    <col min="7426" max="7426" width="14.375" style="9" bestFit="1" customWidth="1"/>
    <col min="7427" max="7429" width="15.875" style="9" bestFit="1" customWidth="1"/>
    <col min="7430" max="7430" width="19.375" style="9" customWidth="1"/>
    <col min="7431" max="7431" width="73.375" style="9" customWidth="1"/>
    <col min="7432" max="7433" width="17.75" style="9" customWidth="1"/>
    <col min="7434" max="7435" width="12.125" style="9" customWidth="1"/>
    <col min="7436" max="7436" width="17.75" style="9" customWidth="1"/>
    <col min="7437" max="7437" width="12.125" style="9" customWidth="1"/>
    <col min="7438" max="7671" width="7" style="9"/>
    <col min="7672" max="7672" width="17.25" style="9" customWidth="1"/>
    <col min="7673" max="7673" width="11.375" style="9" bestFit="1" customWidth="1"/>
    <col min="7674" max="7676" width="15.875" style="9" bestFit="1" customWidth="1"/>
    <col min="7677" max="7678" width="12.125" style="9" customWidth="1"/>
    <col min="7679" max="7679" width="15.875" style="9" bestFit="1" customWidth="1"/>
    <col min="7680" max="7680" width="6.5" style="9" customWidth="1"/>
    <col min="7681" max="7681" width="8.625" style="9" bestFit="1" customWidth="1"/>
    <col min="7682" max="7682" width="14.375" style="9" bestFit="1" customWidth="1"/>
    <col min="7683" max="7685" width="15.875" style="9" bestFit="1" customWidth="1"/>
    <col min="7686" max="7686" width="19.375" style="9" customWidth="1"/>
    <col min="7687" max="7687" width="73.375" style="9" customWidth="1"/>
    <col min="7688" max="7689" width="17.75" style="9" customWidth="1"/>
    <col min="7690" max="7691" width="12.125" style="9" customWidth="1"/>
    <col min="7692" max="7692" width="17.75" style="9" customWidth="1"/>
    <col min="7693" max="7693" width="12.125" style="9" customWidth="1"/>
    <col min="7694" max="7927" width="7" style="9"/>
    <col min="7928" max="7928" width="17.25" style="9" customWidth="1"/>
    <col min="7929" max="7929" width="11.375" style="9" bestFit="1" customWidth="1"/>
    <col min="7930" max="7932" width="15.875" style="9" bestFit="1" customWidth="1"/>
    <col min="7933" max="7934" width="12.125" style="9" customWidth="1"/>
    <col min="7935" max="7935" width="15.875" style="9" bestFit="1" customWidth="1"/>
    <col min="7936" max="7936" width="6.5" style="9" customWidth="1"/>
    <col min="7937" max="7937" width="8.625" style="9" bestFit="1" customWidth="1"/>
    <col min="7938" max="7938" width="14.375" style="9" bestFit="1" customWidth="1"/>
    <col min="7939" max="7941" width="15.875" style="9" bestFit="1" customWidth="1"/>
    <col min="7942" max="7942" width="19.375" style="9" customWidth="1"/>
    <col min="7943" max="7943" width="73.375" style="9" customWidth="1"/>
    <col min="7944" max="7945" width="17.75" style="9" customWidth="1"/>
    <col min="7946" max="7947" width="12.125" style="9" customWidth="1"/>
    <col min="7948" max="7948" width="17.75" style="9" customWidth="1"/>
    <col min="7949" max="7949" width="12.125" style="9" customWidth="1"/>
    <col min="7950" max="8183" width="7" style="9"/>
    <col min="8184" max="8184" width="17.25" style="9" customWidth="1"/>
    <col min="8185" max="8185" width="11.375" style="9" bestFit="1" customWidth="1"/>
    <col min="8186" max="8188" width="15.875" style="9" bestFit="1" customWidth="1"/>
    <col min="8189" max="8190" width="12.125" style="9" customWidth="1"/>
    <col min="8191" max="8191" width="15.875" style="9" bestFit="1" customWidth="1"/>
    <col min="8192" max="8192" width="6.5" style="9" customWidth="1"/>
    <col min="8193" max="8193" width="8.625" style="9" bestFit="1" customWidth="1"/>
    <col min="8194" max="8194" width="14.375" style="9" bestFit="1" customWidth="1"/>
    <col min="8195" max="8197" width="15.875" style="9" bestFit="1" customWidth="1"/>
    <col min="8198" max="8198" width="19.375" style="9" customWidth="1"/>
    <col min="8199" max="8199" width="73.375" style="9" customWidth="1"/>
    <col min="8200" max="8201" width="17.75" style="9" customWidth="1"/>
    <col min="8202" max="8203" width="12.125" style="9" customWidth="1"/>
    <col min="8204" max="8204" width="17.75" style="9" customWidth="1"/>
    <col min="8205" max="8205" width="12.125" style="9" customWidth="1"/>
    <col min="8206" max="8439" width="7" style="9"/>
    <col min="8440" max="8440" width="17.25" style="9" customWidth="1"/>
    <col min="8441" max="8441" width="11.375" style="9" bestFit="1" customWidth="1"/>
    <col min="8442" max="8444" width="15.875" style="9" bestFit="1" customWidth="1"/>
    <col min="8445" max="8446" width="12.125" style="9" customWidth="1"/>
    <col min="8447" max="8447" width="15.875" style="9" bestFit="1" customWidth="1"/>
    <col min="8448" max="8448" width="6.5" style="9" customWidth="1"/>
    <col min="8449" max="8449" width="8.625" style="9" bestFit="1" customWidth="1"/>
    <col min="8450" max="8450" width="14.375" style="9" bestFit="1" customWidth="1"/>
    <col min="8451" max="8453" width="15.875" style="9" bestFit="1" customWidth="1"/>
    <col min="8454" max="8454" width="19.375" style="9" customWidth="1"/>
    <col min="8455" max="8455" width="73.375" style="9" customWidth="1"/>
    <col min="8456" max="8457" width="17.75" style="9" customWidth="1"/>
    <col min="8458" max="8459" width="12.125" style="9" customWidth="1"/>
    <col min="8460" max="8460" width="17.75" style="9" customWidth="1"/>
    <col min="8461" max="8461" width="12.125" style="9" customWidth="1"/>
    <col min="8462" max="8695" width="7" style="9"/>
    <col min="8696" max="8696" width="17.25" style="9" customWidth="1"/>
    <col min="8697" max="8697" width="11.375" style="9" bestFit="1" customWidth="1"/>
    <col min="8698" max="8700" width="15.875" style="9" bestFit="1" customWidth="1"/>
    <col min="8701" max="8702" width="12.125" style="9" customWidth="1"/>
    <col min="8703" max="8703" width="15.875" style="9" bestFit="1" customWidth="1"/>
    <col min="8704" max="8704" width="6.5" style="9" customWidth="1"/>
    <col min="8705" max="8705" width="8.625" style="9" bestFit="1" customWidth="1"/>
    <col min="8706" max="8706" width="14.375" style="9" bestFit="1" customWidth="1"/>
    <col min="8707" max="8709" width="15.875" style="9" bestFit="1" customWidth="1"/>
    <col min="8710" max="8710" width="19.375" style="9" customWidth="1"/>
    <col min="8711" max="8711" width="73.375" style="9" customWidth="1"/>
    <col min="8712" max="8713" width="17.75" style="9" customWidth="1"/>
    <col min="8714" max="8715" width="12.125" style="9" customWidth="1"/>
    <col min="8716" max="8716" width="17.75" style="9" customWidth="1"/>
    <col min="8717" max="8717" width="12.125" style="9" customWidth="1"/>
    <col min="8718" max="8951" width="7" style="9"/>
    <col min="8952" max="8952" width="17.25" style="9" customWidth="1"/>
    <col min="8953" max="8953" width="11.375" style="9" bestFit="1" customWidth="1"/>
    <col min="8954" max="8956" width="15.875" style="9" bestFit="1" customWidth="1"/>
    <col min="8957" max="8958" width="12.125" style="9" customWidth="1"/>
    <col min="8959" max="8959" width="15.875" style="9" bestFit="1" customWidth="1"/>
    <col min="8960" max="8960" width="6.5" style="9" customWidth="1"/>
    <col min="8961" max="8961" width="8.625" style="9" bestFit="1" customWidth="1"/>
    <col min="8962" max="8962" width="14.375" style="9" bestFit="1" customWidth="1"/>
    <col min="8963" max="8965" width="15.875" style="9" bestFit="1" customWidth="1"/>
    <col min="8966" max="8966" width="19.375" style="9" customWidth="1"/>
    <col min="8967" max="8967" width="73.375" style="9" customWidth="1"/>
    <col min="8968" max="8969" width="17.75" style="9" customWidth="1"/>
    <col min="8970" max="8971" width="12.125" style="9" customWidth="1"/>
    <col min="8972" max="8972" width="17.75" style="9" customWidth="1"/>
    <col min="8973" max="8973" width="12.125" style="9" customWidth="1"/>
    <col min="8974" max="9207" width="7" style="9"/>
    <col min="9208" max="9208" width="17.25" style="9" customWidth="1"/>
    <col min="9209" max="9209" width="11.375" style="9" bestFit="1" customWidth="1"/>
    <col min="9210" max="9212" width="15.875" style="9" bestFit="1" customWidth="1"/>
    <col min="9213" max="9214" width="12.125" style="9" customWidth="1"/>
    <col min="9215" max="9215" width="15.875" style="9" bestFit="1" customWidth="1"/>
    <col min="9216" max="9216" width="6.5" style="9" customWidth="1"/>
    <col min="9217" max="9217" width="8.625" style="9" bestFit="1" customWidth="1"/>
    <col min="9218" max="9218" width="14.375" style="9" bestFit="1" customWidth="1"/>
    <col min="9219" max="9221" width="15.875" style="9" bestFit="1" customWidth="1"/>
    <col min="9222" max="9222" width="19.375" style="9" customWidth="1"/>
    <col min="9223" max="9223" width="73.375" style="9" customWidth="1"/>
    <col min="9224" max="9225" width="17.75" style="9" customWidth="1"/>
    <col min="9226" max="9227" width="12.125" style="9" customWidth="1"/>
    <col min="9228" max="9228" width="17.75" style="9" customWidth="1"/>
    <col min="9229" max="9229" width="12.125" style="9" customWidth="1"/>
    <col min="9230" max="9463" width="7" style="9"/>
    <col min="9464" max="9464" width="17.25" style="9" customWidth="1"/>
    <col min="9465" max="9465" width="11.375" style="9" bestFit="1" customWidth="1"/>
    <col min="9466" max="9468" width="15.875" style="9" bestFit="1" customWidth="1"/>
    <col min="9469" max="9470" width="12.125" style="9" customWidth="1"/>
    <col min="9471" max="9471" width="15.875" style="9" bestFit="1" customWidth="1"/>
    <col min="9472" max="9472" width="6.5" style="9" customWidth="1"/>
    <col min="9473" max="9473" width="8.625" style="9" bestFit="1" customWidth="1"/>
    <col min="9474" max="9474" width="14.375" style="9" bestFit="1" customWidth="1"/>
    <col min="9475" max="9477" width="15.875" style="9" bestFit="1" customWidth="1"/>
    <col min="9478" max="9478" width="19.375" style="9" customWidth="1"/>
    <col min="9479" max="9479" width="73.375" style="9" customWidth="1"/>
    <col min="9480" max="9481" width="17.75" style="9" customWidth="1"/>
    <col min="9482" max="9483" width="12.125" style="9" customWidth="1"/>
    <col min="9484" max="9484" width="17.75" style="9" customWidth="1"/>
    <col min="9485" max="9485" width="12.125" style="9" customWidth="1"/>
    <col min="9486" max="9719" width="7" style="9"/>
    <col min="9720" max="9720" width="17.25" style="9" customWidth="1"/>
    <col min="9721" max="9721" width="11.375" style="9" bestFit="1" customWidth="1"/>
    <col min="9722" max="9724" width="15.875" style="9" bestFit="1" customWidth="1"/>
    <col min="9725" max="9726" width="12.125" style="9" customWidth="1"/>
    <col min="9727" max="9727" width="15.875" style="9" bestFit="1" customWidth="1"/>
    <col min="9728" max="9728" width="6.5" style="9" customWidth="1"/>
    <col min="9729" max="9729" width="8.625" style="9" bestFit="1" customWidth="1"/>
    <col min="9730" max="9730" width="14.375" style="9" bestFit="1" customWidth="1"/>
    <col min="9731" max="9733" width="15.875" style="9" bestFit="1" customWidth="1"/>
    <col min="9734" max="9734" width="19.375" style="9" customWidth="1"/>
    <col min="9735" max="9735" width="73.375" style="9" customWidth="1"/>
    <col min="9736" max="9737" width="17.75" style="9" customWidth="1"/>
    <col min="9738" max="9739" width="12.125" style="9" customWidth="1"/>
    <col min="9740" max="9740" width="17.75" style="9" customWidth="1"/>
    <col min="9741" max="9741" width="12.125" style="9" customWidth="1"/>
    <col min="9742" max="9975" width="7" style="9"/>
    <col min="9976" max="9976" width="17.25" style="9" customWidth="1"/>
    <col min="9977" max="9977" width="11.375" style="9" bestFit="1" customWidth="1"/>
    <col min="9978" max="9980" width="15.875" style="9" bestFit="1" customWidth="1"/>
    <col min="9981" max="9982" width="12.125" style="9" customWidth="1"/>
    <col min="9983" max="9983" width="15.875" style="9" bestFit="1" customWidth="1"/>
    <col min="9984" max="9984" width="6.5" style="9" customWidth="1"/>
    <col min="9985" max="9985" width="8.625" style="9" bestFit="1" customWidth="1"/>
    <col min="9986" max="9986" width="14.375" style="9" bestFit="1" customWidth="1"/>
    <col min="9987" max="9989" width="15.875" style="9" bestFit="1" customWidth="1"/>
    <col min="9990" max="9990" width="19.375" style="9" customWidth="1"/>
    <col min="9991" max="9991" width="73.375" style="9" customWidth="1"/>
    <col min="9992" max="9993" width="17.75" style="9" customWidth="1"/>
    <col min="9994" max="9995" width="12.125" style="9" customWidth="1"/>
    <col min="9996" max="9996" width="17.75" style="9" customWidth="1"/>
    <col min="9997" max="9997" width="12.125" style="9" customWidth="1"/>
    <col min="9998" max="10231" width="7" style="9"/>
    <col min="10232" max="10232" width="17.25" style="9" customWidth="1"/>
    <col min="10233" max="10233" width="11.375" style="9" bestFit="1" customWidth="1"/>
    <col min="10234" max="10236" width="15.875" style="9" bestFit="1" customWidth="1"/>
    <col min="10237" max="10238" width="12.125" style="9" customWidth="1"/>
    <col min="10239" max="10239" width="15.875" style="9" bestFit="1" customWidth="1"/>
    <col min="10240" max="10240" width="6.5" style="9" customWidth="1"/>
    <col min="10241" max="10241" width="8.625" style="9" bestFit="1" customWidth="1"/>
    <col min="10242" max="10242" width="14.375" style="9" bestFit="1" customWidth="1"/>
    <col min="10243" max="10245" width="15.875" style="9" bestFit="1" customWidth="1"/>
    <col min="10246" max="10246" width="19.375" style="9" customWidth="1"/>
    <col min="10247" max="10247" width="73.375" style="9" customWidth="1"/>
    <col min="10248" max="10249" width="17.75" style="9" customWidth="1"/>
    <col min="10250" max="10251" width="12.125" style="9" customWidth="1"/>
    <col min="10252" max="10252" width="17.75" style="9" customWidth="1"/>
    <col min="10253" max="10253" width="12.125" style="9" customWidth="1"/>
    <col min="10254" max="10487" width="7" style="9"/>
    <col min="10488" max="10488" width="17.25" style="9" customWidth="1"/>
    <col min="10489" max="10489" width="11.375" style="9" bestFit="1" customWidth="1"/>
    <col min="10490" max="10492" width="15.875" style="9" bestFit="1" customWidth="1"/>
    <col min="10493" max="10494" width="12.125" style="9" customWidth="1"/>
    <col min="10495" max="10495" width="15.875" style="9" bestFit="1" customWidth="1"/>
    <col min="10496" max="10496" width="6.5" style="9" customWidth="1"/>
    <col min="10497" max="10497" width="8.625" style="9" bestFit="1" customWidth="1"/>
    <col min="10498" max="10498" width="14.375" style="9" bestFit="1" customWidth="1"/>
    <col min="10499" max="10501" width="15.875" style="9" bestFit="1" customWidth="1"/>
    <col min="10502" max="10502" width="19.375" style="9" customWidth="1"/>
    <col min="10503" max="10503" width="73.375" style="9" customWidth="1"/>
    <col min="10504" max="10505" width="17.75" style="9" customWidth="1"/>
    <col min="10506" max="10507" width="12.125" style="9" customWidth="1"/>
    <col min="10508" max="10508" width="17.75" style="9" customWidth="1"/>
    <col min="10509" max="10509" width="12.125" style="9" customWidth="1"/>
    <col min="10510" max="10743" width="7" style="9"/>
    <col min="10744" max="10744" width="17.25" style="9" customWidth="1"/>
    <col min="10745" max="10745" width="11.375" style="9" bestFit="1" customWidth="1"/>
    <col min="10746" max="10748" width="15.875" style="9" bestFit="1" customWidth="1"/>
    <col min="10749" max="10750" width="12.125" style="9" customWidth="1"/>
    <col min="10751" max="10751" width="15.875" style="9" bestFit="1" customWidth="1"/>
    <col min="10752" max="10752" width="6.5" style="9" customWidth="1"/>
    <col min="10753" max="10753" width="8.625" style="9" bestFit="1" customWidth="1"/>
    <col min="10754" max="10754" width="14.375" style="9" bestFit="1" customWidth="1"/>
    <col min="10755" max="10757" width="15.875" style="9" bestFit="1" customWidth="1"/>
    <col min="10758" max="10758" width="19.375" style="9" customWidth="1"/>
    <col min="10759" max="10759" width="73.375" style="9" customWidth="1"/>
    <col min="10760" max="10761" width="17.75" style="9" customWidth="1"/>
    <col min="10762" max="10763" width="12.125" style="9" customWidth="1"/>
    <col min="10764" max="10764" width="17.75" style="9" customWidth="1"/>
    <col min="10765" max="10765" width="12.125" style="9" customWidth="1"/>
    <col min="10766" max="10999" width="7" style="9"/>
    <col min="11000" max="11000" width="17.25" style="9" customWidth="1"/>
    <col min="11001" max="11001" width="11.375" style="9" bestFit="1" customWidth="1"/>
    <col min="11002" max="11004" width="15.875" style="9" bestFit="1" customWidth="1"/>
    <col min="11005" max="11006" width="12.125" style="9" customWidth="1"/>
    <col min="11007" max="11007" width="15.875" style="9" bestFit="1" customWidth="1"/>
    <col min="11008" max="11008" width="6.5" style="9" customWidth="1"/>
    <col min="11009" max="11009" width="8.625" style="9" bestFit="1" customWidth="1"/>
    <col min="11010" max="11010" width="14.375" style="9" bestFit="1" customWidth="1"/>
    <col min="11011" max="11013" width="15.875" style="9" bestFit="1" customWidth="1"/>
    <col min="11014" max="11014" width="19.375" style="9" customWidth="1"/>
    <col min="11015" max="11015" width="73.375" style="9" customWidth="1"/>
    <col min="11016" max="11017" width="17.75" style="9" customWidth="1"/>
    <col min="11018" max="11019" width="12.125" style="9" customWidth="1"/>
    <col min="11020" max="11020" width="17.75" style="9" customWidth="1"/>
    <col min="11021" max="11021" width="12.125" style="9" customWidth="1"/>
    <col min="11022" max="11255" width="7" style="9"/>
    <col min="11256" max="11256" width="17.25" style="9" customWidth="1"/>
    <col min="11257" max="11257" width="11.375" style="9" bestFit="1" customWidth="1"/>
    <col min="11258" max="11260" width="15.875" style="9" bestFit="1" customWidth="1"/>
    <col min="11261" max="11262" width="12.125" style="9" customWidth="1"/>
    <col min="11263" max="11263" width="15.875" style="9" bestFit="1" customWidth="1"/>
    <col min="11264" max="11264" width="6.5" style="9" customWidth="1"/>
    <col min="11265" max="11265" width="8.625" style="9" bestFit="1" customWidth="1"/>
    <col min="11266" max="11266" width="14.375" style="9" bestFit="1" customWidth="1"/>
    <col min="11267" max="11269" width="15.875" style="9" bestFit="1" customWidth="1"/>
    <col min="11270" max="11270" width="19.375" style="9" customWidth="1"/>
    <col min="11271" max="11271" width="73.375" style="9" customWidth="1"/>
    <col min="11272" max="11273" width="17.75" style="9" customWidth="1"/>
    <col min="11274" max="11275" width="12.125" style="9" customWidth="1"/>
    <col min="11276" max="11276" width="17.75" style="9" customWidth="1"/>
    <col min="11277" max="11277" width="12.125" style="9" customWidth="1"/>
    <col min="11278" max="11511" width="7" style="9"/>
    <col min="11512" max="11512" width="17.25" style="9" customWidth="1"/>
    <col min="11513" max="11513" width="11.375" style="9" bestFit="1" customWidth="1"/>
    <col min="11514" max="11516" width="15.875" style="9" bestFit="1" customWidth="1"/>
    <col min="11517" max="11518" width="12.125" style="9" customWidth="1"/>
    <col min="11519" max="11519" width="15.875" style="9" bestFit="1" customWidth="1"/>
    <col min="11520" max="11520" width="6.5" style="9" customWidth="1"/>
    <col min="11521" max="11521" width="8.625" style="9" bestFit="1" customWidth="1"/>
    <col min="11522" max="11522" width="14.375" style="9" bestFit="1" customWidth="1"/>
    <col min="11523" max="11525" width="15.875" style="9" bestFit="1" customWidth="1"/>
    <col min="11526" max="11526" width="19.375" style="9" customWidth="1"/>
    <col min="11527" max="11527" width="73.375" style="9" customWidth="1"/>
    <col min="11528" max="11529" width="17.75" style="9" customWidth="1"/>
    <col min="11530" max="11531" width="12.125" style="9" customWidth="1"/>
    <col min="11532" max="11532" width="17.75" style="9" customWidth="1"/>
    <col min="11533" max="11533" width="12.125" style="9" customWidth="1"/>
    <col min="11534" max="11767" width="7" style="9"/>
    <col min="11768" max="11768" width="17.25" style="9" customWidth="1"/>
    <col min="11769" max="11769" width="11.375" style="9" bestFit="1" customWidth="1"/>
    <col min="11770" max="11772" width="15.875" style="9" bestFit="1" customWidth="1"/>
    <col min="11773" max="11774" width="12.125" style="9" customWidth="1"/>
    <col min="11775" max="11775" width="15.875" style="9" bestFit="1" customWidth="1"/>
    <col min="11776" max="11776" width="6.5" style="9" customWidth="1"/>
    <col min="11777" max="11777" width="8.625" style="9" bestFit="1" customWidth="1"/>
    <col min="11778" max="11778" width="14.375" style="9" bestFit="1" customWidth="1"/>
    <col min="11779" max="11781" width="15.875" style="9" bestFit="1" customWidth="1"/>
    <col min="11782" max="11782" width="19.375" style="9" customWidth="1"/>
    <col min="11783" max="11783" width="73.375" style="9" customWidth="1"/>
    <col min="11784" max="11785" width="17.75" style="9" customWidth="1"/>
    <col min="11786" max="11787" width="12.125" style="9" customWidth="1"/>
    <col min="11788" max="11788" width="17.75" style="9" customWidth="1"/>
    <col min="11789" max="11789" width="12.125" style="9" customWidth="1"/>
    <col min="11790" max="12023" width="7" style="9"/>
    <col min="12024" max="12024" width="17.25" style="9" customWidth="1"/>
    <col min="12025" max="12025" width="11.375" style="9" bestFit="1" customWidth="1"/>
    <col min="12026" max="12028" width="15.875" style="9" bestFit="1" customWidth="1"/>
    <col min="12029" max="12030" width="12.125" style="9" customWidth="1"/>
    <col min="12031" max="12031" width="15.875" style="9" bestFit="1" customWidth="1"/>
    <col min="12032" max="12032" width="6.5" style="9" customWidth="1"/>
    <col min="12033" max="12033" width="8.625" style="9" bestFit="1" customWidth="1"/>
    <col min="12034" max="12034" width="14.375" style="9" bestFit="1" customWidth="1"/>
    <col min="12035" max="12037" width="15.875" style="9" bestFit="1" customWidth="1"/>
    <col min="12038" max="12038" width="19.375" style="9" customWidth="1"/>
    <col min="12039" max="12039" width="73.375" style="9" customWidth="1"/>
    <col min="12040" max="12041" width="17.75" style="9" customWidth="1"/>
    <col min="12042" max="12043" width="12.125" style="9" customWidth="1"/>
    <col min="12044" max="12044" width="17.75" style="9" customWidth="1"/>
    <col min="12045" max="12045" width="12.125" style="9" customWidth="1"/>
    <col min="12046" max="12279" width="7" style="9"/>
    <col min="12280" max="12280" width="17.25" style="9" customWidth="1"/>
    <col min="12281" max="12281" width="11.375" style="9" bestFit="1" customWidth="1"/>
    <col min="12282" max="12284" width="15.875" style="9" bestFit="1" customWidth="1"/>
    <col min="12285" max="12286" width="12.125" style="9" customWidth="1"/>
    <col min="12287" max="12287" width="15.875" style="9" bestFit="1" customWidth="1"/>
    <col min="12288" max="12288" width="6.5" style="9" customWidth="1"/>
    <col min="12289" max="12289" width="8.625" style="9" bestFit="1" customWidth="1"/>
    <col min="12290" max="12290" width="14.375" style="9" bestFit="1" customWidth="1"/>
    <col min="12291" max="12293" width="15.875" style="9" bestFit="1" customWidth="1"/>
    <col min="12294" max="12294" width="19.375" style="9" customWidth="1"/>
    <col min="12295" max="12295" width="73.375" style="9" customWidth="1"/>
    <col min="12296" max="12297" width="17.75" style="9" customWidth="1"/>
    <col min="12298" max="12299" width="12.125" style="9" customWidth="1"/>
    <col min="12300" max="12300" width="17.75" style="9" customWidth="1"/>
    <col min="12301" max="12301" width="12.125" style="9" customWidth="1"/>
    <col min="12302" max="12535" width="7" style="9"/>
    <col min="12536" max="12536" width="17.25" style="9" customWidth="1"/>
    <col min="12537" max="12537" width="11.375" style="9" bestFit="1" customWidth="1"/>
    <col min="12538" max="12540" width="15.875" style="9" bestFit="1" customWidth="1"/>
    <col min="12541" max="12542" width="12.125" style="9" customWidth="1"/>
    <col min="12543" max="12543" width="15.875" style="9" bestFit="1" customWidth="1"/>
    <col min="12544" max="12544" width="6.5" style="9" customWidth="1"/>
    <col min="12545" max="12545" width="8.625" style="9" bestFit="1" customWidth="1"/>
    <col min="12546" max="12546" width="14.375" style="9" bestFit="1" customWidth="1"/>
    <col min="12547" max="12549" width="15.875" style="9" bestFit="1" customWidth="1"/>
    <col min="12550" max="12550" width="19.375" style="9" customWidth="1"/>
    <col min="12551" max="12551" width="73.375" style="9" customWidth="1"/>
    <col min="12552" max="12553" width="17.75" style="9" customWidth="1"/>
    <col min="12554" max="12555" width="12.125" style="9" customWidth="1"/>
    <col min="12556" max="12556" width="17.75" style="9" customWidth="1"/>
    <col min="12557" max="12557" width="12.125" style="9" customWidth="1"/>
    <col min="12558" max="12791" width="7" style="9"/>
    <col min="12792" max="12792" width="17.25" style="9" customWidth="1"/>
    <col min="12793" max="12793" width="11.375" style="9" bestFit="1" customWidth="1"/>
    <col min="12794" max="12796" width="15.875" style="9" bestFit="1" customWidth="1"/>
    <col min="12797" max="12798" width="12.125" style="9" customWidth="1"/>
    <col min="12799" max="12799" width="15.875" style="9" bestFit="1" customWidth="1"/>
    <col min="12800" max="12800" width="6.5" style="9" customWidth="1"/>
    <col min="12801" max="12801" width="8.625" style="9" bestFit="1" customWidth="1"/>
    <col min="12802" max="12802" width="14.375" style="9" bestFit="1" customWidth="1"/>
    <col min="12803" max="12805" width="15.875" style="9" bestFit="1" customWidth="1"/>
    <col min="12806" max="12806" width="19.375" style="9" customWidth="1"/>
    <col min="12807" max="12807" width="73.375" style="9" customWidth="1"/>
    <col min="12808" max="12809" width="17.75" style="9" customWidth="1"/>
    <col min="12810" max="12811" width="12.125" style="9" customWidth="1"/>
    <col min="12812" max="12812" width="17.75" style="9" customWidth="1"/>
    <col min="12813" max="12813" width="12.125" style="9" customWidth="1"/>
    <col min="12814" max="13047" width="7" style="9"/>
    <col min="13048" max="13048" width="17.25" style="9" customWidth="1"/>
    <col min="13049" max="13049" width="11.375" style="9" bestFit="1" customWidth="1"/>
    <col min="13050" max="13052" width="15.875" style="9" bestFit="1" customWidth="1"/>
    <col min="13053" max="13054" width="12.125" style="9" customWidth="1"/>
    <col min="13055" max="13055" width="15.875" style="9" bestFit="1" customWidth="1"/>
    <col min="13056" max="13056" width="6.5" style="9" customWidth="1"/>
    <col min="13057" max="13057" width="8.625" style="9" bestFit="1" customWidth="1"/>
    <col min="13058" max="13058" width="14.375" style="9" bestFit="1" customWidth="1"/>
    <col min="13059" max="13061" width="15.875" style="9" bestFit="1" customWidth="1"/>
    <col min="13062" max="13062" width="19.375" style="9" customWidth="1"/>
    <col min="13063" max="13063" width="73.375" style="9" customWidth="1"/>
    <col min="13064" max="13065" width="17.75" style="9" customWidth="1"/>
    <col min="13066" max="13067" width="12.125" style="9" customWidth="1"/>
    <col min="13068" max="13068" width="17.75" style="9" customWidth="1"/>
    <col min="13069" max="13069" width="12.125" style="9" customWidth="1"/>
    <col min="13070" max="13303" width="7" style="9"/>
    <col min="13304" max="13304" width="17.25" style="9" customWidth="1"/>
    <col min="13305" max="13305" width="11.375" style="9" bestFit="1" customWidth="1"/>
    <col min="13306" max="13308" width="15.875" style="9" bestFit="1" customWidth="1"/>
    <col min="13309" max="13310" width="12.125" style="9" customWidth="1"/>
    <col min="13311" max="13311" width="15.875" style="9" bestFit="1" customWidth="1"/>
    <col min="13312" max="13312" width="6.5" style="9" customWidth="1"/>
    <col min="13313" max="13313" width="8.625" style="9" bestFit="1" customWidth="1"/>
    <col min="13314" max="13314" width="14.375" style="9" bestFit="1" customWidth="1"/>
    <col min="13315" max="13317" width="15.875" style="9" bestFit="1" customWidth="1"/>
    <col min="13318" max="13318" width="19.375" style="9" customWidth="1"/>
    <col min="13319" max="13319" width="73.375" style="9" customWidth="1"/>
    <col min="13320" max="13321" width="17.75" style="9" customWidth="1"/>
    <col min="13322" max="13323" width="12.125" style="9" customWidth="1"/>
    <col min="13324" max="13324" width="17.75" style="9" customWidth="1"/>
    <col min="13325" max="13325" width="12.125" style="9" customWidth="1"/>
    <col min="13326" max="13559" width="7" style="9"/>
    <col min="13560" max="13560" width="17.25" style="9" customWidth="1"/>
    <col min="13561" max="13561" width="11.375" style="9" bestFit="1" customWidth="1"/>
    <col min="13562" max="13564" width="15.875" style="9" bestFit="1" customWidth="1"/>
    <col min="13565" max="13566" width="12.125" style="9" customWidth="1"/>
    <col min="13567" max="13567" width="15.875" style="9" bestFit="1" customWidth="1"/>
    <col min="13568" max="13568" width="6.5" style="9" customWidth="1"/>
    <col min="13569" max="13569" width="8.625" style="9" bestFit="1" customWidth="1"/>
    <col min="13570" max="13570" width="14.375" style="9" bestFit="1" customWidth="1"/>
    <col min="13571" max="13573" width="15.875" style="9" bestFit="1" customWidth="1"/>
    <col min="13574" max="13574" width="19.375" style="9" customWidth="1"/>
    <col min="13575" max="13575" width="73.375" style="9" customWidth="1"/>
    <col min="13576" max="13577" width="17.75" style="9" customWidth="1"/>
    <col min="13578" max="13579" width="12.125" style="9" customWidth="1"/>
    <col min="13580" max="13580" width="17.75" style="9" customWidth="1"/>
    <col min="13581" max="13581" width="12.125" style="9" customWidth="1"/>
    <col min="13582" max="13815" width="7" style="9"/>
    <col min="13816" max="13816" width="17.25" style="9" customWidth="1"/>
    <col min="13817" max="13817" width="11.375" style="9" bestFit="1" customWidth="1"/>
    <col min="13818" max="13820" width="15.875" style="9" bestFit="1" customWidth="1"/>
    <col min="13821" max="13822" width="12.125" style="9" customWidth="1"/>
    <col min="13823" max="13823" width="15.875" style="9" bestFit="1" customWidth="1"/>
    <col min="13824" max="13824" width="6.5" style="9" customWidth="1"/>
    <col min="13825" max="13825" width="8.625" style="9" bestFit="1" customWidth="1"/>
    <col min="13826" max="13826" width="14.375" style="9" bestFit="1" customWidth="1"/>
    <col min="13827" max="13829" width="15.875" style="9" bestFit="1" customWidth="1"/>
    <col min="13830" max="13830" width="19.375" style="9" customWidth="1"/>
    <col min="13831" max="13831" width="73.375" style="9" customWidth="1"/>
    <col min="13832" max="13833" width="17.75" style="9" customWidth="1"/>
    <col min="13834" max="13835" width="12.125" style="9" customWidth="1"/>
    <col min="13836" max="13836" width="17.75" style="9" customWidth="1"/>
    <col min="13837" max="13837" width="12.125" style="9" customWidth="1"/>
    <col min="13838" max="14071" width="7" style="9"/>
    <col min="14072" max="14072" width="17.25" style="9" customWidth="1"/>
    <col min="14073" max="14073" width="11.375" style="9" bestFit="1" customWidth="1"/>
    <col min="14074" max="14076" width="15.875" style="9" bestFit="1" customWidth="1"/>
    <col min="14077" max="14078" width="12.125" style="9" customWidth="1"/>
    <col min="14079" max="14079" width="15.875" style="9" bestFit="1" customWidth="1"/>
    <col min="14080" max="14080" width="6.5" style="9" customWidth="1"/>
    <col min="14081" max="14081" width="8.625" style="9" bestFit="1" customWidth="1"/>
    <col min="14082" max="14082" width="14.375" style="9" bestFit="1" customWidth="1"/>
    <col min="14083" max="14085" width="15.875" style="9" bestFit="1" customWidth="1"/>
    <col min="14086" max="14086" width="19.375" style="9" customWidth="1"/>
    <col min="14087" max="14087" width="73.375" style="9" customWidth="1"/>
    <col min="14088" max="14089" width="17.75" style="9" customWidth="1"/>
    <col min="14090" max="14091" width="12.125" style="9" customWidth="1"/>
    <col min="14092" max="14092" width="17.75" style="9" customWidth="1"/>
    <col min="14093" max="14093" width="12.125" style="9" customWidth="1"/>
    <col min="14094" max="14327" width="7" style="9"/>
    <col min="14328" max="14328" width="17.25" style="9" customWidth="1"/>
    <col min="14329" max="14329" width="11.375" style="9" bestFit="1" customWidth="1"/>
    <col min="14330" max="14332" width="15.875" style="9" bestFit="1" customWidth="1"/>
    <col min="14333" max="14334" width="12.125" style="9" customWidth="1"/>
    <col min="14335" max="14335" width="15.875" style="9" bestFit="1" customWidth="1"/>
    <col min="14336" max="14336" width="6.5" style="9" customWidth="1"/>
    <col min="14337" max="14337" width="8.625" style="9" bestFit="1" customWidth="1"/>
    <col min="14338" max="14338" width="14.375" style="9" bestFit="1" customWidth="1"/>
    <col min="14339" max="14341" width="15.875" style="9" bestFit="1" customWidth="1"/>
    <col min="14342" max="14342" width="19.375" style="9" customWidth="1"/>
    <col min="14343" max="14343" width="73.375" style="9" customWidth="1"/>
    <col min="14344" max="14345" width="17.75" style="9" customWidth="1"/>
    <col min="14346" max="14347" width="12.125" style="9" customWidth="1"/>
    <col min="14348" max="14348" width="17.75" style="9" customWidth="1"/>
    <col min="14349" max="14349" width="12.125" style="9" customWidth="1"/>
    <col min="14350" max="14583" width="7" style="9"/>
    <col min="14584" max="14584" width="17.25" style="9" customWidth="1"/>
    <col min="14585" max="14585" width="11.375" style="9" bestFit="1" customWidth="1"/>
    <col min="14586" max="14588" width="15.875" style="9" bestFit="1" customWidth="1"/>
    <col min="14589" max="14590" width="12.125" style="9" customWidth="1"/>
    <col min="14591" max="14591" width="15.875" style="9" bestFit="1" customWidth="1"/>
    <col min="14592" max="14592" width="6.5" style="9" customWidth="1"/>
    <col min="14593" max="14593" width="8.625" style="9" bestFit="1" customWidth="1"/>
    <col min="14594" max="14594" width="14.375" style="9" bestFit="1" customWidth="1"/>
    <col min="14595" max="14597" width="15.875" style="9" bestFit="1" customWidth="1"/>
    <col min="14598" max="14598" width="19.375" style="9" customWidth="1"/>
    <col min="14599" max="14599" width="73.375" style="9" customWidth="1"/>
    <col min="14600" max="14601" width="17.75" style="9" customWidth="1"/>
    <col min="14602" max="14603" width="12.125" style="9" customWidth="1"/>
    <col min="14604" max="14604" width="17.75" style="9" customWidth="1"/>
    <col min="14605" max="14605" width="12.125" style="9" customWidth="1"/>
    <col min="14606" max="14839" width="7" style="9"/>
    <col min="14840" max="14840" width="17.25" style="9" customWidth="1"/>
    <col min="14841" max="14841" width="11.375" style="9" bestFit="1" customWidth="1"/>
    <col min="14842" max="14844" width="15.875" style="9" bestFit="1" customWidth="1"/>
    <col min="14845" max="14846" width="12.125" style="9" customWidth="1"/>
    <col min="14847" max="14847" width="15.875" style="9" bestFit="1" customWidth="1"/>
    <col min="14848" max="14848" width="6.5" style="9" customWidth="1"/>
    <col min="14849" max="14849" width="8.625" style="9" bestFit="1" customWidth="1"/>
    <col min="14850" max="14850" width="14.375" style="9" bestFit="1" customWidth="1"/>
    <col min="14851" max="14853" width="15.875" style="9" bestFit="1" customWidth="1"/>
    <col min="14854" max="14854" width="19.375" style="9" customWidth="1"/>
    <col min="14855" max="14855" width="73.375" style="9" customWidth="1"/>
    <col min="14856" max="14857" width="17.75" style="9" customWidth="1"/>
    <col min="14858" max="14859" width="12.125" style="9" customWidth="1"/>
    <col min="14860" max="14860" width="17.75" style="9" customWidth="1"/>
    <col min="14861" max="14861" width="12.125" style="9" customWidth="1"/>
    <col min="14862" max="15095" width="7" style="9"/>
    <col min="15096" max="15096" width="17.25" style="9" customWidth="1"/>
    <col min="15097" max="15097" width="11.375" style="9" bestFit="1" customWidth="1"/>
    <col min="15098" max="15100" width="15.875" style="9" bestFit="1" customWidth="1"/>
    <col min="15101" max="15102" width="12.125" style="9" customWidth="1"/>
    <col min="15103" max="15103" width="15.875" style="9" bestFit="1" customWidth="1"/>
    <col min="15104" max="15104" width="6.5" style="9" customWidth="1"/>
    <col min="15105" max="15105" width="8.625" style="9" bestFit="1" customWidth="1"/>
    <col min="15106" max="15106" width="14.375" style="9" bestFit="1" customWidth="1"/>
    <col min="15107" max="15109" width="15.875" style="9" bestFit="1" customWidth="1"/>
    <col min="15110" max="15110" width="19.375" style="9" customWidth="1"/>
    <col min="15111" max="15111" width="73.375" style="9" customWidth="1"/>
    <col min="15112" max="15113" width="17.75" style="9" customWidth="1"/>
    <col min="15114" max="15115" width="12.125" style="9" customWidth="1"/>
    <col min="15116" max="15116" width="17.75" style="9" customWidth="1"/>
    <col min="15117" max="15117" width="12.125" style="9" customWidth="1"/>
    <col min="15118" max="15351" width="7" style="9"/>
    <col min="15352" max="15352" width="17.25" style="9" customWidth="1"/>
    <col min="15353" max="15353" width="11.375" style="9" bestFit="1" customWidth="1"/>
    <col min="15354" max="15356" width="15.875" style="9" bestFit="1" customWidth="1"/>
    <col min="15357" max="15358" width="12.125" style="9" customWidth="1"/>
    <col min="15359" max="15359" width="15.875" style="9" bestFit="1" customWidth="1"/>
    <col min="15360" max="15360" width="6.5" style="9" customWidth="1"/>
    <col min="15361" max="15361" width="8.625" style="9" bestFit="1" customWidth="1"/>
    <col min="15362" max="15362" width="14.375" style="9" bestFit="1" customWidth="1"/>
    <col min="15363" max="15365" width="15.875" style="9" bestFit="1" customWidth="1"/>
    <col min="15366" max="15366" width="19.375" style="9" customWidth="1"/>
    <col min="15367" max="15367" width="73.375" style="9" customWidth="1"/>
    <col min="15368" max="15369" width="17.75" style="9" customWidth="1"/>
    <col min="15370" max="15371" width="12.125" style="9" customWidth="1"/>
    <col min="15372" max="15372" width="17.75" style="9" customWidth="1"/>
    <col min="15373" max="15373" width="12.125" style="9" customWidth="1"/>
    <col min="15374" max="15607" width="7" style="9"/>
    <col min="15608" max="15608" width="17.25" style="9" customWidth="1"/>
    <col min="15609" max="15609" width="11.375" style="9" bestFit="1" customWidth="1"/>
    <col min="15610" max="15612" width="15.875" style="9" bestFit="1" customWidth="1"/>
    <col min="15613" max="15614" width="12.125" style="9" customWidth="1"/>
    <col min="15615" max="15615" width="15.875" style="9" bestFit="1" customWidth="1"/>
    <col min="15616" max="15616" width="6.5" style="9" customWidth="1"/>
    <col min="15617" max="15617" width="8.625" style="9" bestFit="1" customWidth="1"/>
    <col min="15618" max="15618" width="14.375" style="9" bestFit="1" customWidth="1"/>
    <col min="15619" max="15621" width="15.875" style="9" bestFit="1" customWidth="1"/>
    <col min="15622" max="15622" width="19.375" style="9" customWidth="1"/>
    <col min="15623" max="15623" width="73.375" style="9" customWidth="1"/>
    <col min="15624" max="15625" width="17.75" style="9" customWidth="1"/>
    <col min="15626" max="15627" width="12.125" style="9" customWidth="1"/>
    <col min="15628" max="15628" width="17.75" style="9" customWidth="1"/>
    <col min="15629" max="15629" width="12.125" style="9" customWidth="1"/>
    <col min="15630" max="15863" width="7" style="9"/>
    <col min="15864" max="15864" width="17.25" style="9" customWidth="1"/>
    <col min="15865" max="15865" width="11.375" style="9" bestFit="1" customWidth="1"/>
    <col min="15866" max="15868" width="15.875" style="9" bestFit="1" customWidth="1"/>
    <col min="15869" max="15870" width="12.125" style="9" customWidth="1"/>
    <col min="15871" max="15871" width="15.875" style="9" bestFit="1" customWidth="1"/>
    <col min="15872" max="15872" width="6.5" style="9" customWidth="1"/>
    <col min="15873" max="15873" width="8.625" style="9" bestFit="1" customWidth="1"/>
    <col min="15874" max="15874" width="14.375" style="9" bestFit="1" customWidth="1"/>
    <col min="15875" max="15877" width="15.875" style="9" bestFit="1" customWidth="1"/>
    <col min="15878" max="15878" width="19.375" style="9" customWidth="1"/>
    <col min="15879" max="15879" width="73.375" style="9" customWidth="1"/>
    <col min="15880" max="15881" width="17.75" style="9" customWidth="1"/>
    <col min="15882" max="15883" width="12.125" style="9" customWidth="1"/>
    <col min="15884" max="15884" width="17.75" style="9" customWidth="1"/>
    <col min="15885" max="15885" width="12.125" style="9" customWidth="1"/>
    <col min="15886" max="16119" width="7" style="9"/>
    <col min="16120" max="16120" width="17.25" style="9" customWidth="1"/>
    <col min="16121" max="16121" width="11.375" style="9" bestFit="1" customWidth="1"/>
    <col min="16122" max="16124" width="15.875" style="9" bestFit="1" customWidth="1"/>
    <col min="16125" max="16126" width="12.125" style="9" customWidth="1"/>
    <col min="16127" max="16127" width="15.875" style="9" bestFit="1" customWidth="1"/>
    <col min="16128" max="16128" width="6.5" style="9" customWidth="1"/>
    <col min="16129" max="16129" width="8.625" style="9" bestFit="1" customWidth="1"/>
    <col min="16130" max="16130" width="14.375" style="9" bestFit="1" customWidth="1"/>
    <col min="16131" max="16133" width="15.875" style="9" bestFit="1" customWidth="1"/>
    <col min="16134" max="16134" width="19.375" style="9" customWidth="1"/>
    <col min="16135" max="16135" width="73.375" style="9" customWidth="1"/>
    <col min="16136" max="16137" width="17.75" style="9" customWidth="1"/>
    <col min="16138" max="16139" width="12.125" style="9" customWidth="1"/>
    <col min="16140" max="16140" width="17.75" style="9" customWidth="1"/>
    <col min="16141" max="16141" width="12.125" style="9" customWidth="1"/>
    <col min="16142" max="16384" width="7" style="9"/>
  </cols>
  <sheetData>
    <row r="1" spans="1:12" ht="24.95" customHeight="1">
      <c r="A1" s="411" t="s">
        <v>825</v>
      </c>
      <c r="B1" s="411"/>
      <c r="C1" s="411"/>
      <c r="D1" s="411"/>
      <c r="E1" s="411"/>
      <c r="F1" s="14"/>
      <c r="G1" s="15"/>
    </row>
    <row r="2" spans="1:12" s="10" customFormat="1" ht="24.95" customHeight="1">
      <c r="A2" s="290" t="s">
        <v>826</v>
      </c>
      <c r="B2" s="290"/>
      <c r="C2" s="290"/>
      <c r="D2" s="290"/>
      <c r="E2" s="290"/>
      <c r="F2" s="20"/>
      <c r="G2" s="21"/>
      <c r="H2" s="385"/>
      <c r="I2" s="385"/>
      <c r="J2" s="385"/>
      <c r="K2" s="385"/>
      <c r="L2" s="385"/>
    </row>
    <row r="3" spans="1:12" ht="24.95" customHeight="1">
      <c r="A3" s="412"/>
      <c r="B3" s="413"/>
      <c r="C3" s="414"/>
      <c r="D3" s="413"/>
      <c r="E3" s="415" t="s">
        <v>6</v>
      </c>
      <c r="F3" s="17"/>
      <c r="G3" s="18"/>
    </row>
    <row r="4" spans="1:12" s="417" customFormat="1" ht="24.95" customHeight="1">
      <c r="A4" s="291" t="s">
        <v>22</v>
      </c>
      <c r="B4" s="291" t="s">
        <v>20</v>
      </c>
      <c r="C4" s="288" t="s">
        <v>1</v>
      </c>
      <c r="D4" s="291" t="s">
        <v>756</v>
      </c>
      <c r="E4" s="291" t="s">
        <v>19</v>
      </c>
      <c r="F4" s="22"/>
      <c r="G4" s="23"/>
      <c r="H4" s="416"/>
      <c r="I4" s="416"/>
      <c r="J4" s="416"/>
      <c r="K4" s="416"/>
      <c r="L4" s="416"/>
    </row>
    <row r="5" spans="1:12" s="417" customFormat="1" ht="24.95" customHeight="1">
      <c r="A5" s="418"/>
      <c r="B5" s="292"/>
      <c r="C5" s="287"/>
      <c r="D5" s="292"/>
      <c r="E5" s="292"/>
      <c r="F5" s="22"/>
      <c r="G5" s="23"/>
      <c r="H5" s="416"/>
      <c r="I5" s="416"/>
      <c r="J5" s="416"/>
      <c r="K5" s="416"/>
      <c r="L5" s="416"/>
    </row>
    <row r="6" spans="1:12" ht="24.95" customHeight="1">
      <c r="A6" s="419" t="s">
        <v>24</v>
      </c>
      <c r="B6" s="420" t="s">
        <v>827</v>
      </c>
      <c r="C6" s="421">
        <v>125641847</v>
      </c>
      <c r="D6" s="275">
        <v>125640847</v>
      </c>
      <c r="E6" s="275">
        <v>1000</v>
      </c>
      <c r="F6" s="13"/>
      <c r="G6" s="13"/>
    </row>
    <row r="7" spans="1:12" ht="24.95" customHeight="1">
      <c r="A7" s="422" t="s">
        <v>25</v>
      </c>
      <c r="B7" s="423" t="s">
        <v>827</v>
      </c>
      <c r="C7" s="354">
        <v>154321221</v>
      </c>
      <c r="D7" s="276">
        <v>154320221</v>
      </c>
      <c r="E7" s="276">
        <v>1000</v>
      </c>
      <c r="F7" s="13"/>
      <c r="G7" s="13"/>
    </row>
    <row r="8" spans="1:12" ht="24.95" customHeight="1">
      <c r="A8" s="422" t="s">
        <v>26</v>
      </c>
      <c r="B8" s="423" t="s">
        <v>827</v>
      </c>
      <c r="C8" s="354">
        <v>114759683</v>
      </c>
      <c r="D8" s="276">
        <v>114758683</v>
      </c>
      <c r="E8" s="276">
        <v>1000</v>
      </c>
      <c r="F8" s="13"/>
      <c r="G8" s="13"/>
    </row>
    <row r="9" spans="1:12" ht="24.95" customHeight="1">
      <c r="A9" s="422" t="s">
        <v>27</v>
      </c>
      <c r="B9" s="423" t="s">
        <v>828</v>
      </c>
      <c r="C9" s="354">
        <v>7953160</v>
      </c>
      <c r="D9" s="276">
        <v>7952160</v>
      </c>
      <c r="E9" s="276">
        <v>1000</v>
      </c>
      <c r="F9" s="13"/>
      <c r="G9" s="13"/>
    </row>
    <row r="10" spans="1:12" ht="24.95" customHeight="1">
      <c r="A10" s="422" t="s">
        <v>28</v>
      </c>
      <c r="B10" s="423" t="s">
        <v>828</v>
      </c>
      <c r="C10" s="354">
        <v>13732400</v>
      </c>
      <c r="D10" s="276">
        <v>13731400</v>
      </c>
      <c r="E10" s="276">
        <v>1000</v>
      </c>
      <c r="F10" s="13"/>
      <c r="G10" s="13"/>
    </row>
    <row r="11" spans="1:12" ht="24.95" customHeight="1">
      <c r="A11" s="422" t="s">
        <v>29</v>
      </c>
      <c r="B11" s="423" t="s">
        <v>829</v>
      </c>
      <c r="C11" s="354">
        <v>76400000</v>
      </c>
      <c r="D11" s="276">
        <v>76399000</v>
      </c>
      <c r="E11" s="276">
        <v>1000</v>
      </c>
      <c r="F11" s="13"/>
      <c r="G11" s="13"/>
    </row>
    <row r="12" spans="1:12" ht="24.95" customHeight="1">
      <c r="A12" s="422" t="s">
        <v>30</v>
      </c>
      <c r="B12" s="423" t="s">
        <v>830</v>
      </c>
      <c r="C12" s="354">
        <v>2972200</v>
      </c>
      <c r="D12" s="276">
        <v>2971200</v>
      </c>
      <c r="E12" s="276">
        <v>1000</v>
      </c>
      <c r="F12" s="13"/>
      <c r="G12" s="13"/>
    </row>
    <row r="13" spans="1:12" ht="24.95" customHeight="1">
      <c r="A13" s="422" t="s">
        <v>31</v>
      </c>
      <c r="B13" s="396">
        <v>33424</v>
      </c>
      <c r="C13" s="354">
        <v>12500000</v>
      </c>
      <c r="D13" s="276">
        <v>12499000</v>
      </c>
      <c r="E13" s="276">
        <v>1000</v>
      </c>
      <c r="F13" s="13"/>
      <c r="G13" s="13"/>
      <c r="H13" s="9"/>
      <c r="I13" s="9"/>
      <c r="J13" s="9"/>
      <c r="K13" s="9"/>
      <c r="L13" s="9"/>
    </row>
    <row r="14" spans="1:12" ht="24.95" customHeight="1">
      <c r="A14" s="422" t="s">
        <v>32</v>
      </c>
      <c r="B14" s="396">
        <v>33472</v>
      </c>
      <c r="C14" s="354">
        <v>3953200</v>
      </c>
      <c r="D14" s="276">
        <v>3952200</v>
      </c>
      <c r="E14" s="276">
        <v>1000</v>
      </c>
      <c r="F14" s="13"/>
      <c r="G14" s="13"/>
      <c r="H14" s="9"/>
      <c r="I14" s="9"/>
      <c r="J14" s="9"/>
      <c r="K14" s="9"/>
      <c r="L14" s="9"/>
    </row>
    <row r="15" spans="1:12" ht="24.95" customHeight="1">
      <c r="A15" s="422" t="s">
        <v>33</v>
      </c>
      <c r="B15" s="396">
        <v>33483</v>
      </c>
      <c r="C15" s="354">
        <v>33600000</v>
      </c>
      <c r="D15" s="276">
        <v>33599000</v>
      </c>
      <c r="E15" s="276">
        <v>1000</v>
      </c>
      <c r="F15" s="13"/>
      <c r="G15" s="13"/>
      <c r="H15" s="9"/>
      <c r="I15" s="9"/>
      <c r="J15" s="9"/>
      <c r="K15" s="9"/>
      <c r="L15" s="9"/>
    </row>
    <row r="16" spans="1:12" ht="24.95" customHeight="1">
      <c r="A16" s="422" t="s">
        <v>34</v>
      </c>
      <c r="B16" s="396">
        <v>33511</v>
      </c>
      <c r="C16" s="354">
        <v>5225000</v>
      </c>
      <c r="D16" s="276">
        <v>5224000</v>
      </c>
      <c r="E16" s="276">
        <v>1000</v>
      </c>
      <c r="F16" s="13"/>
      <c r="G16" s="13"/>
      <c r="H16" s="9"/>
      <c r="I16" s="9"/>
      <c r="J16" s="9"/>
      <c r="K16" s="9"/>
      <c r="L16" s="9"/>
    </row>
    <row r="17" spans="1:12" ht="24.95" customHeight="1">
      <c r="A17" s="422" t="s">
        <v>35</v>
      </c>
      <c r="B17" s="396">
        <v>33561</v>
      </c>
      <c r="C17" s="354">
        <v>2400000</v>
      </c>
      <c r="D17" s="276">
        <v>2399000</v>
      </c>
      <c r="E17" s="276">
        <v>1000</v>
      </c>
      <c r="F17" s="13"/>
      <c r="G17" s="13"/>
      <c r="H17" s="9"/>
      <c r="I17" s="9"/>
      <c r="J17" s="9"/>
      <c r="K17" s="9"/>
      <c r="L17" s="9"/>
    </row>
    <row r="18" spans="1:12" ht="24.95" customHeight="1">
      <c r="A18" s="422" t="s">
        <v>36</v>
      </c>
      <c r="B18" s="396">
        <v>33596</v>
      </c>
      <c r="C18" s="354">
        <v>16863000</v>
      </c>
      <c r="D18" s="276">
        <v>16862000</v>
      </c>
      <c r="E18" s="276">
        <v>1000</v>
      </c>
      <c r="F18" s="13"/>
      <c r="G18" s="13"/>
      <c r="H18" s="9"/>
      <c r="I18" s="9"/>
      <c r="J18" s="9"/>
      <c r="K18" s="9"/>
      <c r="L18" s="9"/>
    </row>
    <row r="19" spans="1:12" ht="24.95" customHeight="1">
      <c r="A19" s="422" t="s">
        <v>37</v>
      </c>
      <c r="B19" s="396">
        <v>33665</v>
      </c>
      <c r="C19" s="354">
        <v>47300000</v>
      </c>
      <c r="D19" s="276">
        <v>47299000</v>
      </c>
      <c r="E19" s="276">
        <v>1000</v>
      </c>
      <c r="F19" s="13"/>
      <c r="G19" s="13"/>
      <c r="H19" s="9"/>
      <c r="I19" s="9"/>
      <c r="J19" s="9"/>
      <c r="K19" s="9"/>
      <c r="L19" s="9"/>
    </row>
    <row r="20" spans="1:12" ht="24.95" customHeight="1">
      <c r="A20" s="422" t="s">
        <v>38</v>
      </c>
      <c r="B20" s="396">
        <v>33842</v>
      </c>
      <c r="C20" s="354">
        <v>37700000</v>
      </c>
      <c r="D20" s="276">
        <v>37699000</v>
      </c>
      <c r="E20" s="276">
        <v>1000</v>
      </c>
      <c r="F20" s="13"/>
      <c r="G20" s="13"/>
      <c r="H20" s="9"/>
      <c r="I20" s="9"/>
      <c r="J20" s="9"/>
      <c r="K20" s="9"/>
      <c r="L20" s="9"/>
    </row>
    <row r="21" spans="1:12" ht="24.95" customHeight="1">
      <c r="A21" s="422" t="s">
        <v>39</v>
      </c>
      <c r="B21" s="396">
        <v>33935</v>
      </c>
      <c r="C21" s="354">
        <v>73524000</v>
      </c>
      <c r="D21" s="276">
        <v>73523000</v>
      </c>
      <c r="E21" s="276">
        <v>1000</v>
      </c>
      <c r="F21" s="13"/>
      <c r="G21" s="13"/>
      <c r="H21" s="9"/>
      <c r="I21" s="9"/>
      <c r="J21" s="9"/>
      <c r="K21" s="9"/>
      <c r="L21" s="9"/>
    </row>
    <row r="22" spans="1:12" ht="24.95" customHeight="1">
      <c r="A22" s="422" t="s">
        <v>40</v>
      </c>
      <c r="B22" s="396">
        <v>33969</v>
      </c>
      <c r="C22" s="354">
        <v>37950000</v>
      </c>
      <c r="D22" s="276">
        <v>37949000</v>
      </c>
      <c r="E22" s="276">
        <v>1000</v>
      </c>
      <c r="F22" s="13"/>
      <c r="G22" s="13"/>
      <c r="H22" s="9"/>
      <c r="I22" s="9"/>
      <c r="J22" s="9"/>
      <c r="K22" s="9"/>
      <c r="L22" s="9"/>
    </row>
    <row r="23" spans="1:12" ht="24.95" customHeight="1">
      <c r="A23" s="422" t="s">
        <v>41</v>
      </c>
      <c r="B23" s="396">
        <v>33941</v>
      </c>
      <c r="C23" s="354">
        <v>4829000</v>
      </c>
      <c r="D23" s="276">
        <v>4828000</v>
      </c>
      <c r="E23" s="276">
        <v>1000</v>
      </c>
      <c r="F23" s="13"/>
      <c r="G23" s="13"/>
      <c r="H23" s="9"/>
      <c r="I23" s="9"/>
      <c r="J23" s="9"/>
      <c r="K23" s="9"/>
      <c r="L23" s="9"/>
    </row>
    <row r="24" spans="1:12" ht="24.95" customHeight="1">
      <c r="A24" s="395" t="s">
        <v>42</v>
      </c>
      <c r="B24" s="396">
        <v>33759</v>
      </c>
      <c r="C24" s="354">
        <v>7755000</v>
      </c>
      <c r="D24" s="276">
        <v>7754000</v>
      </c>
      <c r="E24" s="276">
        <v>1000</v>
      </c>
      <c r="F24" s="13"/>
      <c r="G24" s="283"/>
    </row>
    <row r="25" spans="1:12" ht="24.95" customHeight="1">
      <c r="A25" s="395" t="s">
        <v>43</v>
      </c>
      <c r="B25" s="396">
        <v>33935</v>
      </c>
      <c r="C25" s="354">
        <v>12780000</v>
      </c>
      <c r="D25" s="276">
        <v>12779000</v>
      </c>
      <c r="E25" s="276">
        <v>1000</v>
      </c>
      <c r="F25" s="13"/>
      <c r="G25" s="283"/>
    </row>
    <row r="26" spans="1:12" ht="24.95" customHeight="1">
      <c r="A26" s="395" t="s">
        <v>44</v>
      </c>
      <c r="B26" s="396">
        <v>34138</v>
      </c>
      <c r="C26" s="354">
        <v>18612000</v>
      </c>
      <c r="D26" s="276">
        <v>18611000</v>
      </c>
      <c r="E26" s="276">
        <v>1000</v>
      </c>
      <c r="F26" s="13"/>
      <c r="G26" s="283"/>
    </row>
    <row r="27" spans="1:12" ht="24.95" customHeight="1">
      <c r="A27" s="395" t="s">
        <v>45</v>
      </c>
      <c r="B27" s="396">
        <v>34065</v>
      </c>
      <c r="C27" s="354">
        <v>8470000</v>
      </c>
      <c r="D27" s="276">
        <v>8469000</v>
      </c>
      <c r="E27" s="276">
        <v>1000</v>
      </c>
      <c r="F27" s="13"/>
      <c r="G27" s="283"/>
    </row>
    <row r="28" spans="1:12" ht="24.95" customHeight="1">
      <c r="A28" s="395" t="s">
        <v>46</v>
      </c>
      <c r="B28" s="396">
        <v>34127</v>
      </c>
      <c r="C28" s="354">
        <v>6205395</v>
      </c>
      <c r="D28" s="276">
        <v>6204395</v>
      </c>
      <c r="E28" s="276">
        <v>1000</v>
      </c>
      <c r="F28" s="13"/>
      <c r="G28" s="283"/>
    </row>
    <row r="29" spans="1:12" ht="24.95" customHeight="1">
      <c r="A29" s="395" t="s">
        <v>47</v>
      </c>
      <c r="B29" s="396">
        <v>34323</v>
      </c>
      <c r="C29" s="354">
        <v>6820000</v>
      </c>
      <c r="D29" s="276">
        <v>6819000</v>
      </c>
      <c r="E29" s="276">
        <v>1000</v>
      </c>
      <c r="F29" s="13"/>
      <c r="G29" s="283"/>
    </row>
    <row r="30" spans="1:12" ht="24.95" customHeight="1">
      <c r="A30" s="395" t="s">
        <v>48</v>
      </c>
      <c r="B30" s="396">
        <v>34912</v>
      </c>
      <c r="C30" s="354">
        <v>32550000</v>
      </c>
      <c r="D30" s="276">
        <v>32549000</v>
      </c>
      <c r="E30" s="276">
        <v>1000</v>
      </c>
      <c r="F30" s="13"/>
      <c r="G30" s="283"/>
    </row>
    <row r="31" spans="1:12" ht="24.95" customHeight="1">
      <c r="A31" s="395" t="s">
        <v>49</v>
      </c>
      <c r="B31" s="396">
        <v>34929</v>
      </c>
      <c r="C31" s="354">
        <v>131726100</v>
      </c>
      <c r="D31" s="276">
        <v>131725100</v>
      </c>
      <c r="E31" s="276">
        <v>1000</v>
      </c>
      <c r="F31" s="13"/>
      <c r="G31" s="13"/>
    </row>
    <row r="32" spans="1:12" ht="24.95" customHeight="1">
      <c r="A32" s="395" t="s">
        <v>50</v>
      </c>
      <c r="B32" s="396">
        <v>35037</v>
      </c>
      <c r="C32" s="354">
        <v>44590000</v>
      </c>
      <c r="D32" s="276">
        <v>44589000</v>
      </c>
      <c r="E32" s="276">
        <v>1000</v>
      </c>
      <c r="F32" s="13"/>
      <c r="G32" s="13"/>
    </row>
    <row r="33" spans="1:12" ht="24.95" customHeight="1">
      <c r="A33" s="395" t="s">
        <v>51</v>
      </c>
      <c r="B33" s="396">
        <v>34981</v>
      </c>
      <c r="C33" s="354">
        <v>308000</v>
      </c>
      <c r="D33" s="276">
        <v>307000</v>
      </c>
      <c r="E33" s="276">
        <v>1000</v>
      </c>
      <c r="F33" s="13"/>
      <c r="G33" s="13"/>
    </row>
    <row r="34" spans="1:12" ht="24.95" customHeight="1">
      <c r="A34" s="395" t="s">
        <v>52</v>
      </c>
      <c r="B34" s="396">
        <v>35014</v>
      </c>
      <c r="C34" s="354">
        <v>2244000</v>
      </c>
      <c r="D34" s="276">
        <v>2243000</v>
      </c>
      <c r="E34" s="276">
        <v>1000</v>
      </c>
      <c r="F34" s="13"/>
      <c r="G34" s="13"/>
    </row>
    <row r="35" spans="1:12" ht="24.95" customHeight="1">
      <c r="A35" s="395" t="s">
        <v>53</v>
      </c>
      <c r="B35" s="396">
        <v>35320</v>
      </c>
      <c r="C35" s="354">
        <v>60610000</v>
      </c>
      <c r="D35" s="276">
        <v>60609000</v>
      </c>
      <c r="E35" s="276">
        <v>1000</v>
      </c>
      <c r="F35" s="13"/>
      <c r="G35" s="13"/>
    </row>
    <row r="36" spans="1:12" ht="24.95" customHeight="1">
      <c r="A36" s="395" t="s">
        <v>54</v>
      </c>
      <c r="B36" s="396">
        <v>35389</v>
      </c>
      <c r="C36" s="354">
        <v>1210000</v>
      </c>
      <c r="D36" s="276">
        <v>1209000</v>
      </c>
      <c r="E36" s="276">
        <v>1000</v>
      </c>
      <c r="F36" s="13"/>
      <c r="G36" s="13"/>
    </row>
    <row r="37" spans="1:12" ht="24.95" customHeight="1">
      <c r="A37" s="395" t="s">
        <v>55</v>
      </c>
      <c r="B37" s="396">
        <v>35122</v>
      </c>
      <c r="C37" s="354">
        <v>2970000</v>
      </c>
      <c r="D37" s="276">
        <v>2969000</v>
      </c>
      <c r="E37" s="276">
        <v>1000</v>
      </c>
      <c r="F37" s="13"/>
      <c r="G37" s="13"/>
    </row>
    <row r="38" spans="1:12" ht="24.95" customHeight="1">
      <c r="A38" s="395" t="s">
        <v>56</v>
      </c>
      <c r="B38" s="396">
        <v>35122</v>
      </c>
      <c r="C38" s="354">
        <v>81181000</v>
      </c>
      <c r="D38" s="276">
        <v>81180000</v>
      </c>
      <c r="E38" s="276">
        <v>1000</v>
      </c>
      <c r="F38" s="13"/>
      <c r="G38" s="13"/>
    </row>
    <row r="39" spans="1:12" ht="24.95" customHeight="1">
      <c r="A39" s="395" t="s">
        <v>57</v>
      </c>
      <c r="B39" s="396">
        <v>35599</v>
      </c>
      <c r="C39" s="354">
        <v>6592300</v>
      </c>
      <c r="D39" s="276">
        <v>6591300</v>
      </c>
      <c r="E39" s="276">
        <v>1000</v>
      </c>
      <c r="F39" s="13"/>
      <c r="G39" s="13"/>
      <c r="H39" s="9"/>
      <c r="I39" s="9"/>
      <c r="J39" s="9"/>
      <c r="K39" s="9"/>
      <c r="L39" s="9"/>
    </row>
    <row r="40" spans="1:12" ht="24.95" customHeight="1">
      <c r="A40" s="395" t="s">
        <v>58</v>
      </c>
      <c r="B40" s="396">
        <v>35962</v>
      </c>
      <c r="C40" s="354">
        <v>52490900</v>
      </c>
      <c r="D40" s="276">
        <v>52489900</v>
      </c>
      <c r="E40" s="276">
        <v>1000</v>
      </c>
      <c r="F40" s="13"/>
      <c r="G40" s="13"/>
      <c r="H40" s="9"/>
      <c r="I40" s="9"/>
      <c r="J40" s="9"/>
      <c r="K40" s="9"/>
      <c r="L40" s="9"/>
    </row>
    <row r="41" spans="1:12" ht="24.95" customHeight="1">
      <c r="A41" s="395" t="s">
        <v>59</v>
      </c>
      <c r="B41" s="396">
        <v>35969</v>
      </c>
      <c r="C41" s="354">
        <v>1824790</v>
      </c>
      <c r="D41" s="276">
        <v>1823790</v>
      </c>
      <c r="E41" s="276">
        <v>1000</v>
      </c>
      <c r="F41" s="13"/>
      <c r="G41" s="13"/>
      <c r="H41" s="9"/>
      <c r="I41" s="9"/>
      <c r="J41" s="9"/>
      <c r="K41" s="9"/>
      <c r="L41" s="9"/>
    </row>
    <row r="42" spans="1:12" ht="24.95" customHeight="1">
      <c r="A42" s="395" t="s">
        <v>60</v>
      </c>
      <c r="B42" s="396">
        <v>36159</v>
      </c>
      <c r="C42" s="354">
        <v>25670900</v>
      </c>
      <c r="D42" s="276">
        <v>25669900</v>
      </c>
      <c r="E42" s="276">
        <v>1000</v>
      </c>
      <c r="F42" s="13"/>
      <c r="G42" s="13"/>
      <c r="H42" s="9"/>
      <c r="I42" s="9"/>
      <c r="J42" s="9"/>
      <c r="K42" s="9"/>
      <c r="L42" s="9"/>
    </row>
    <row r="43" spans="1:12" ht="24.95" customHeight="1">
      <c r="A43" s="422" t="s">
        <v>61</v>
      </c>
      <c r="B43" s="396">
        <v>34698</v>
      </c>
      <c r="C43" s="354">
        <v>18400000</v>
      </c>
      <c r="D43" s="276">
        <v>18399000</v>
      </c>
      <c r="E43" s="276">
        <v>1000</v>
      </c>
      <c r="F43" s="13"/>
      <c r="G43" s="13"/>
      <c r="H43" s="9"/>
      <c r="I43" s="9"/>
      <c r="J43" s="9"/>
      <c r="K43" s="9"/>
      <c r="L43" s="9"/>
    </row>
    <row r="44" spans="1:12" ht="24.95" customHeight="1">
      <c r="A44" s="422" t="s">
        <v>62</v>
      </c>
      <c r="B44" s="396">
        <v>34698</v>
      </c>
      <c r="C44" s="354">
        <v>8965000</v>
      </c>
      <c r="D44" s="276">
        <v>8964000</v>
      </c>
      <c r="E44" s="276">
        <v>1000</v>
      </c>
      <c r="F44" s="13"/>
      <c r="G44" s="13"/>
      <c r="H44" s="9"/>
      <c r="I44" s="9"/>
      <c r="J44" s="9"/>
      <c r="K44" s="9"/>
      <c r="L44" s="9"/>
    </row>
    <row r="45" spans="1:12" ht="24.95" customHeight="1">
      <c r="A45" s="422" t="s">
        <v>63</v>
      </c>
      <c r="B45" s="396">
        <v>34578</v>
      </c>
      <c r="C45" s="354">
        <v>6985000</v>
      </c>
      <c r="D45" s="276">
        <v>6984000</v>
      </c>
      <c r="E45" s="276">
        <v>1000</v>
      </c>
      <c r="F45" s="13"/>
      <c r="G45" s="13"/>
      <c r="H45" s="9"/>
      <c r="I45" s="9"/>
      <c r="J45" s="9"/>
      <c r="K45" s="9"/>
      <c r="L45" s="9"/>
    </row>
    <row r="46" spans="1:12" ht="24.95" customHeight="1">
      <c r="A46" s="422" t="s">
        <v>64</v>
      </c>
      <c r="B46" s="396">
        <v>35408</v>
      </c>
      <c r="C46" s="354">
        <v>4700000</v>
      </c>
      <c r="D46" s="276">
        <v>4699000</v>
      </c>
      <c r="E46" s="276">
        <v>1000</v>
      </c>
      <c r="F46" s="13"/>
      <c r="G46" s="13"/>
      <c r="H46" s="9"/>
      <c r="I46" s="9"/>
      <c r="J46" s="9"/>
      <c r="K46" s="9"/>
      <c r="L46" s="9"/>
    </row>
    <row r="47" spans="1:12" ht="24.95" customHeight="1">
      <c r="A47" s="422" t="s">
        <v>65</v>
      </c>
      <c r="B47" s="396">
        <v>35430</v>
      </c>
      <c r="C47" s="354">
        <v>8470000</v>
      </c>
      <c r="D47" s="276">
        <v>8469000</v>
      </c>
      <c r="E47" s="276">
        <v>1000</v>
      </c>
      <c r="F47" s="13"/>
      <c r="G47" s="13"/>
      <c r="H47" s="9"/>
      <c r="I47" s="9"/>
      <c r="J47" s="9"/>
      <c r="K47" s="9"/>
      <c r="L47" s="9"/>
    </row>
    <row r="48" spans="1:12" ht="24.95" customHeight="1">
      <c r="A48" s="395" t="s">
        <v>66</v>
      </c>
      <c r="B48" s="396">
        <v>36414</v>
      </c>
      <c r="C48" s="354">
        <v>520738656</v>
      </c>
      <c r="D48" s="276">
        <v>520737656</v>
      </c>
      <c r="E48" s="276">
        <v>1000</v>
      </c>
      <c r="F48" s="13"/>
      <c r="G48" s="13"/>
      <c r="H48" s="9"/>
      <c r="I48" s="9"/>
      <c r="J48" s="9"/>
      <c r="K48" s="9"/>
      <c r="L48" s="9"/>
    </row>
    <row r="49" spans="1:12" ht="24.95" customHeight="1">
      <c r="A49" s="395" t="s">
        <v>67</v>
      </c>
      <c r="B49" s="396">
        <v>36355</v>
      </c>
      <c r="C49" s="354">
        <v>39000000</v>
      </c>
      <c r="D49" s="276">
        <v>38999000</v>
      </c>
      <c r="E49" s="276">
        <v>1000</v>
      </c>
      <c r="F49" s="13"/>
      <c r="G49" s="13"/>
      <c r="H49" s="9"/>
      <c r="I49" s="9"/>
      <c r="J49" s="9"/>
      <c r="K49" s="9"/>
      <c r="L49" s="9"/>
    </row>
    <row r="50" spans="1:12" ht="24.95" customHeight="1">
      <c r="A50" s="395" t="s">
        <v>68</v>
      </c>
      <c r="B50" s="396">
        <v>36414</v>
      </c>
      <c r="C50" s="354">
        <v>41934746</v>
      </c>
      <c r="D50" s="276">
        <v>41933746</v>
      </c>
      <c r="E50" s="276">
        <v>1000</v>
      </c>
      <c r="F50" s="13"/>
      <c r="G50" s="13"/>
    </row>
    <row r="51" spans="1:12" ht="24.95" customHeight="1">
      <c r="A51" s="395" t="s">
        <v>69</v>
      </c>
      <c r="B51" s="396">
        <v>36480</v>
      </c>
      <c r="C51" s="354">
        <v>26427680</v>
      </c>
      <c r="D51" s="276">
        <v>26426680</v>
      </c>
      <c r="E51" s="276">
        <v>1000</v>
      </c>
      <c r="F51" s="13"/>
      <c r="G51" s="13"/>
    </row>
    <row r="52" spans="1:12" ht="24.95" customHeight="1">
      <c r="A52" s="395" t="s">
        <v>70</v>
      </c>
      <c r="B52" s="396">
        <v>36890</v>
      </c>
      <c r="C52" s="354">
        <v>49064360</v>
      </c>
      <c r="D52" s="276">
        <v>49063360</v>
      </c>
      <c r="E52" s="276">
        <v>1000</v>
      </c>
      <c r="F52" s="13"/>
      <c r="G52" s="13"/>
    </row>
    <row r="53" spans="1:12" ht="24.95" customHeight="1">
      <c r="A53" s="422" t="s">
        <v>71</v>
      </c>
      <c r="B53" s="396">
        <v>36767</v>
      </c>
      <c r="C53" s="354">
        <v>153620000</v>
      </c>
      <c r="D53" s="276">
        <v>153619000</v>
      </c>
      <c r="E53" s="276">
        <v>1000</v>
      </c>
      <c r="F53" s="13"/>
      <c r="G53" s="13"/>
      <c r="H53" s="9"/>
      <c r="I53" s="9"/>
      <c r="J53" s="9"/>
      <c r="K53" s="9"/>
      <c r="L53" s="9"/>
    </row>
    <row r="54" spans="1:12" ht="24.95" customHeight="1">
      <c r="A54" s="395" t="s">
        <v>72</v>
      </c>
      <c r="B54" s="396">
        <v>36685</v>
      </c>
      <c r="C54" s="354">
        <v>51611860</v>
      </c>
      <c r="D54" s="276">
        <v>51610860</v>
      </c>
      <c r="E54" s="276">
        <v>1000</v>
      </c>
      <c r="F54" s="13"/>
      <c r="G54" s="13"/>
      <c r="H54" s="9"/>
      <c r="I54" s="9"/>
      <c r="J54" s="9"/>
      <c r="K54" s="9"/>
      <c r="L54" s="9"/>
    </row>
    <row r="55" spans="1:12" ht="24.95" customHeight="1">
      <c r="A55" s="395" t="s">
        <v>73</v>
      </c>
      <c r="B55" s="396">
        <v>36760</v>
      </c>
      <c r="C55" s="354">
        <v>29799000</v>
      </c>
      <c r="D55" s="276">
        <v>29798000</v>
      </c>
      <c r="E55" s="276">
        <v>1000</v>
      </c>
      <c r="F55" s="13"/>
      <c r="G55" s="283"/>
      <c r="H55" s="9"/>
      <c r="I55" s="9"/>
      <c r="J55" s="9"/>
      <c r="K55" s="9"/>
      <c r="L55" s="9"/>
    </row>
    <row r="56" spans="1:12" ht="24.95" customHeight="1">
      <c r="A56" s="395" t="s">
        <v>74</v>
      </c>
      <c r="B56" s="396">
        <v>36882</v>
      </c>
      <c r="C56" s="354">
        <v>4044634</v>
      </c>
      <c r="D56" s="276">
        <v>4043634</v>
      </c>
      <c r="E56" s="276">
        <v>1000</v>
      </c>
      <c r="F56" s="13"/>
      <c r="G56" s="283"/>
      <c r="H56" s="9"/>
      <c r="I56" s="9"/>
      <c r="J56" s="9"/>
      <c r="K56" s="9"/>
      <c r="L56" s="9"/>
    </row>
    <row r="57" spans="1:12" ht="24.95" customHeight="1">
      <c r="A57" s="395" t="s">
        <v>75</v>
      </c>
      <c r="B57" s="396">
        <v>36672</v>
      </c>
      <c r="C57" s="354">
        <v>71000000</v>
      </c>
      <c r="D57" s="276">
        <v>70999000</v>
      </c>
      <c r="E57" s="276">
        <v>1000</v>
      </c>
      <c r="F57" s="13"/>
      <c r="G57" s="283"/>
      <c r="H57" s="9"/>
      <c r="I57" s="9"/>
      <c r="J57" s="9"/>
      <c r="K57" s="9"/>
      <c r="L57" s="9"/>
    </row>
    <row r="58" spans="1:12" ht="24.95" customHeight="1">
      <c r="A58" s="395" t="s">
        <v>76</v>
      </c>
      <c r="B58" s="409">
        <v>36777</v>
      </c>
      <c r="C58" s="424">
        <v>43800000</v>
      </c>
      <c r="D58" s="24">
        <v>43799000</v>
      </c>
      <c r="E58" s="276">
        <v>1000</v>
      </c>
      <c r="F58" s="13"/>
      <c r="G58" s="283"/>
      <c r="H58" s="9"/>
      <c r="I58" s="9"/>
      <c r="J58" s="9"/>
      <c r="K58" s="9"/>
      <c r="L58" s="9"/>
    </row>
    <row r="59" spans="1:12" ht="24.95" customHeight="1">
      <c r="A59" s="395" t="s">
        <v>77</v>
      </c>
      <c r="B59" s="396">
        <v>37068</v>
      </c>
      <c r="C59" s="354">
        <v>8360000</v>
      </c>
      <c r="D59" s="276">
        <v>8359000</v>
      </c>
      <c r="E59" s="276">
        <v>1000</v>
      </c>
      <c r="F59" s="13"/>
      <c r="G59" s="13"/>
      <c r="H59" s="9"/>
      <c r="I59" s="9"/>
      <c r="J59" s="9"/>
      <c r="K59" s="9"/>
      <c r="L59" s="9"/>
    </row>
    <row r="60" spans="1:12" ht="24.95" customHeight="1">
      <c r="A60" s="395" t="s">
        <v>78</v>
      </c>
      <c r="B60" s="396">
        <v>37159</v>
      </c>
      <c r="C60" s="354">
        <v>8679000</v>
      </c>
      <c r="D60" s="276">
        <v>8678000</v>
      </c>
      <c r="E60" s="276">
        <v>1000</v>
      </c>
      <c r="F60" s="13"/>
      <c r="G60" s="13"/>
      <c r="H60" s="9"/>
      <c r="I60" s="9"/>
      <c r="J60" s="9"/>
      <c r="K60" s="9"/>
      <c r="L60" s="9"/>
    </row>
    <row r="61" spans="1:12" ht="24.95" customHeight="1">
      <c r="A61" s="395" t="s">
        <v>79</v>
      </c>
      <c r="B61" s="396">
        <v>37172</v>
      </c>
      <c r="C61" s="354">
        <v>18678000</v>
      </c>
      <c r="D61" s="276">
        <v>18677000</v>
      </c>
      <c r="E61" s="276">
        <v>1000</v>
      </c>
      <c r="F61" s="13"/>
      <c r="G61" s="13"/>
      <c r="H61" s="9"/>
      <c r="I61" s="9"/>
      <c r="J61" s="9"/>
      <c r="K61" s="9"/>
      <c r="L61" s="9"/>
    </row>
    <row r="62" spans="1:12" ht="24.95" customHeight="1">
      <c r="A62" s="422" t="s">
        <v>80</v>
      </c>
      <c r="B62" s="396">
        <v>37120</v>
      </c>
      <c r="C62" s="354">
        <v>222640000</v>
      </c>
      <c r="D62" s="276">
        <v>222639000</v>
      </c>
      <c r="E62" s="276">
        <v>1000</v>
      </c>
      <c r="F62" s="13"/>
      <c r="G62" s="13"/>
      <c r="H62" s="9"/>
      <c r="I62" s="9"/>
      <c r="J62" s="9"/>
      <c r="K62" s="9"/>
      <c r="L62" s="9"/>
    </row>
    <row r="63" spans="1:12" ht="24.95" customHeight="1">
      <c r="A63" s="422" t="s">
        <v>81</v>
      </c>
      <c r="B63" s="396">
        <v>37161</v>
      </c>
      <c r="C63" s="354">
        <v>73700000</v>
      </c>
      <c r="D63" s="276">
        <v>73699000</v>
      </c>
      <c r="E63" s="276">
        <v>1000</v>
      </c>
      <c r="F63" s="13"/>
      <c r="G63" s="13"/>
      <c r="H63" s="9"/>
      <c r="I63" s="9"/>
      <c r="J63" s="9"/>
      <c r="K63" s="9"/>
      <c r="L63" s="9"/>
    </row>
    <row r="64" spans="1:12" ht="24.95" customHeight="1">
      <c r="A64" s="422" t="s">
        <v>82</v>
      </c>
      <c r="B64" s="396">
        <v>37211</v>
      </c>
      <c r="C64" s="354">
        <v>4675000</v>
      </c>
      <c r="D64" s="276">
        <v>4674000</v>
      </c>
      <c r="E64" s="276">
        <v>1000</v>
      </c>
      <c r="F64" s="13"/>
      <c r="G64" s="13"/>
      <c r="H64" s="9"/>
      <c r="I64" s="9"/>
      <c r="J64" s="9"/>
      <c r="K64" s="9"/>
      <c r="L64" s="9"/>
    </row>
    <row r="65" spans="1:12" ht="24.95" customHeight="1">
      <c r="A65" s="422" t="s">
        <v>83</v>
      </c>
      <c r="B65" s="396">
        <v>37256</v>
      </c>
      <c r="C65" s="354">
        <v>49000000</v>
      </c>
      <c r="D65" s="276">
        <v>48999000</v>
      </c>
      <c r="E65" s="276">
        <v>1000</v>
      </c>
      <c r="F65" s="13"/>
      <c r="G65" s="13"/>
      <c r="H65" s="9"/>
      <c r="I65" s="9"/>
      <c r="J65" s="9"/>
      <c r="K65" s="9"/>
      <c r="L65" s="9"/>
    </row>
    <row r="66" spans="1:12" ht="24.95" customHeight="1">
      <c r="A66" s="422" t="s">
        <v>84</v>
      </c>
      <c r="B66" s="396">
        <v>37256</v>
      </c>
      <c r="C66" s="354">
        <v>34879500</v>
      </c>
      <c r="D66" s="276">
        <v>34878500</v>
      </c>
      <c r="E66" s="276">
        <v>1000</v>
      </c>
      <c r="F66" s="13"/>
      <c r="G66" s="13"/>
      <c r="H66" s="9"/>
      <c r="I66" s="9"/>
      <c r="J66" s="9"/>
      <c r="K66" s="9"/>
      <c r="L66" s="9"/>
    </row>
    <row r="67" spans="1:12" s="31" customFormat="1" ht="24.95" customHeight="1">
      <c r="A67" s="425" t="s">
        <v>85</v>
      </c>
      <c r="B67" s="426">
        <v>37256</v>
      </c>
      <c r="C67" s="427">
        <v>271790000</v>
      </c>
      <c r="D67" s="277">
        <v>271789000</v>
      </c>
      <c r="E67" s="277">
        <v>1000</v>
      </c>
      <c r="F67" s="428"/>
      <c r="G67" s="428"/>
    </row>
    <row r="68" spans="1:12" ht="24.95" customHeight="1">
      <c r="A68" s="422" t="s">
        <v>85</v>
      </c>
      <c r="B68" s="396">
        <v>37256</v>
      </c>
      <c r="C68" s="354">
        <v>385920000</v>
      </c>
      <c r="D68" s="276">
        <v>385919000</v>
      </c>
      <c r="E68" s="276">
        <v>1000</v>
      </c>
      <c r="F68" s="13"/>
      <c r="G68" s="13"/>
      <c r="H68" s="9"/>
      <c r="I68" s="9"/>
      <c r="J68" s="9"/>
      <c r="K68" s="9"/>
      <c r="L68" s="9"/>
    </row>
    <row r="69" spans="1:12" ht="24.95" customHeight="1">
      <c r="A69" s="422" t="s">
        <v>86</v>
      </c>
      <c r="B69" s="396">
        <v>37603</v>
      </c>
      <c r="C69" s="354">
        <v>5473600</v>
      </c>
      <c r="D69" s="276">
        <v>5472600</v>
      </c>
      <c r="E69" s="276">
        <v>1000</v>
      </c>
      <c r="F69" s="12"/>
      <c r="G69" s="12"/>
      <c r="H69" s="9"/>
      <c r="I69" s="9"/>
      <c r="J69" s="9"/>
      <c r="K69" s="9"/>
      <c r="L69" s="9"/>
    </row>
    <row r="70" spans="1:12" ht="24.95" customHeight="1">
      <c r="A70" s="395" t="s">
        <v>87</v>
      </c>
      <c r="B70" s="396">
        <v>37603</v>
      </c>
      <c r="C70" s="354">
        <v>9361000</v>
      </c>
      <c r="D70" s="276">
        <v>9360000</v>
      </c>
      <c r="E70" s="276">
        <v>1000</v>
      </c>
      <c r="F70" s="12"/>
      <c r="G70" s="12"/>
    </row>
    <row r="71" spans="1:12" ht="24.95" customHeight="1">
      <c r="A71" s="395" t="s">
        <v>88</v>
      </c>
      <c r="B71" s="396">
        <v>37603</v>
      </c>
      <c r="C71" s="354">
        <v>6990500</v>
      </c>
      <c r="D71" s="276">
        <v>6989500</v>
      </c>
      <c r="E71" s="276">
        <v>1000</v>
      </c>
      <c r="F71" s="12"/>
      <c r="G71" s="12"/>
    </row>
    <row r="72" spans="1:12" ht="24.95" customHeight="1">
      <c r="A72" s="395" t="s">
        <v>89</v>
      </c>
      <c r="B72" s="396">
        <v>37567</v>
      </c>
      <c r="C72" s="354">
        <v>38500000</v>
      </c>
      <c r="D72" s="276">
        <v>38499000</v>
      </c>
      <c r="E72" s="276">
        <v>1000</v>
      </c>
      <c r="F72" s="12"/>
      <c r="G72" s="12"/>
    </row>
    <row r="73" spans="1:12" ht="24.95" customHeight="1">
      <c r="A73" s="395" t="s">
        <v>90</v>
      </c>
      <c r="B73" s="396">
        <v>37349</v>
      </c>
      <c r="C73" s="354">
        <v>14100000</v>
      </c>
      <c r="D73" s="276">
        <v>14099000</v>
      </c>
      <c r="E73" s="276">
        <v>1000</v>
      </c>
      <c r="F73" s="12"/>
      <c r="G73" s="12"/>
    </row>
    <row r="74" spans="1:12" ht="24.95" customHeight="1">
      <c r="A74" s="395" t="s">
        <v>91</v>
      </c>
      <c r="B74" s="396">
        <v>37516</v>
      </c>
      <c r="C74" s="354">
        <v>321765888</v>
      </c>
      <c r="D74" s="276">
        <v>321764888</v>
      </c>
      <c r="E74" s="276">
        <v>1000</v>
      </c>
      <c r="F74" s="12"/>
      <c r="G74" s="12"/>
      <c r="H74" s="9"/>
      <c r="I74" s="9"/>
      <c r="J74" s="9"/>
      <c r="K74" s="9"/>
      <c r="L74" s="9"/>
    </row>
    <row r="75" spans="1:12" ht="24.95" customHeight="1">
      <c r="A75" s="395" t="s">
        <v>92</v>
      </c>
      <c r="B75" s="396">
        <v>37552</v>
      </c>
      <c r="C75" s="354">
        <v>16489000</v>
      </c>
      <c r="D75" s="276">
        <v>16488000</v>
      </c>
      <c r="E75" s="276">
        <v>1000</v>
      </c>
      <c r="F75" s="12"/>
      <c r="G75" s="12"/>
      <c r="H75" s="9"/>
      <c r="I75" s="9"/>
      <c r="J75" s="9"/>
      <c r="K75" s="9"/>
      <c r="L75" s="9"/>
    </row>
    <row r="76" spans="1:12" ht="24.95" customHeight="1">
      <c r="A76" s="395" t="s">
        <v>93</v>
      </c>
      <c r="B76" s="396">
        <v>37552</v>
      </c>
      <c r="C76" s="354">
        <v>39600000</v>
      </c>
      <c r="D76" s="276">
        <v>39599000</v>
      </c>
      <c r="E76" s="276">
        <v>1000</v>
      </c>
      <c r="F76" s="12"/>
      <c r="G76" s="12"/>
      <c r="H76" s="9"/>
      <c r="I76" s="9"/>
      <c r="J76" s="9"/>
      <c r="K76" s="9"/>
      <c r="L76" s="9"/>
    </row>
    <row r="77" spans="1:12" ht="24.95" customHeight="1">
      <c r="A77" s="395" t="s">
        <v>32</v>
      </c>
      <c r="B77" s="396">
        <v>37803</v>
      </c>
      <c r="C77" s="354">
        <v>5198000</v>
      </c>
      <c r="D77" s="276">
        <v>5197000</v>
      </c>
      <c r="E77" s="276">
        <v>1000</v>
      </c>
      <c r="F77" s="12"/>
      <c r="G77" s="12"/>
      <c r="H77" s="9"/>
      <c r="I77" s="9"/>
      <c r="J77" s="9"/>
      <c r="K77" s="9"/>
      <c r="L77" s="9"/>
    </row>
    <row r="78" spans="1:12" ht="24.95" customHeight="1">
      <c r="A78" s="395" t="s">
        <v>94</v>
      </c>
      <c r="B78" s="396">
        <v>37866</v>
      </c>
      <c r="C78" s="354">
        <v>60000000</v>
      </c>
      <c r="D78" s="276">
        <v>59999000</v>
      </c>
      <c r="E78" s="276">
        <v>1000</v>
      </c>
      <c r="F78" s="12"/>
      <c r="G78" s="12"/>
      <c r="H78" s="9"/>
      <c r="I78" s="9"/>
      <c r="J78" s="9"/>
      <c r="K78" s="9"/>
      <c r="L78" s="9"/>
    </row>
    <row r="79" spans="1:12" ht="24.95" customHeight="1">
      <c r="A79" s="422" t="s">
        <v>95</v>
      </c>
      <c r="B79" s="396">
        <v>37986</v>
      </c>
      <c r="C79" s="354">
        <v>12255100</v>
      </c>
      <c r="D79" s="276">
        <v>12254100</v>
      </c>
      <c r="E79" s="276">
        <v>1000</v>
      </c>
      <c r="F79" s="12"/>
      <c r="G79" s="12"/>
      <c r="H79" s="9"/>
      <c r="I79" s="9"/>
      <c r="J79" s="9"/>
      <c r="K79" s="9"/>
      <c r="L79" s="9"/>
    </row>
    <row r="80" spans="1:12" ht="24.95" customHeight="1">
      <c r="A80" s="422" t="s">
        <v>96</v>
      </c>
      <c r="B80" s="396">
        <v>37986</v>
      </c>
      <c r="C80" s="354">
        <v>10077360</v>
      </c>
      <c r="D80" s="276">
        <v>10076360</v>
      </c>
      <c r="E80" s="276">
        <v>1000</v>
      </c>
      <c r="F80" s="12"/>
      <c r="G80" s="12"/>
      <c r="H80" s="9"/>
      <c r="I80" s="9"/>
      <c r="J80" s="9"/>
      <c r="K80" s="9"/>
      <c r="L80" s="9"/>
    </row>
    <row r="81" spans="1:12" ht="24.95" customHeight="1">
      <c r="A81" s="395" t="s">
        <v>97</v>
      </c>
      <c r="B81" s="396">
        <v>37735</v>
      </c>
      <c r="C81" s="354">
        <v>160800000</v>
      </c>
      <c r="D81" s="276">
        <v>160799000</v>
      </c>
      <c r="E81" s="276">
        <v>1000</v>
      </c>
      <c r="F81" s="12"/>
      <c r="G81" s="12"/>
      <c r="H81" s="9"/>
      <c r="I81" s="9"/>
      <c r="J81" s="9"/>
      <c r="K81" s="9"/>
      <c r="L81" s="9"/>
    </row>
    <row r="82" spans="1:12" ht="24.95" customHeight="1">
      <c r="A82" s="395" t="s">
        <v>98</v>
      </c>
      <c r="B82" s="396">
        <v>37782</v>
      </c>
      <c r="C82" s="354">
        <v>18700000</v>
      </c>
      <c r="D82" s="276">
        <v>18699000</v>
      </c>
      <c r="E82" s="276">
        <v>1000</v>
      </c>
      <c r="F82" s="12"/>
      <c r="G82" s="12"/>
      <c r="H82" s="9"/>
      <c r="I82" s="9"/>
      <c r="J82" s="9"/>
      <c r="K82" s="9"/>
      <c r="L82" s="9"/>
    </row>
    <row r="83" spans="1:12" ht="24.95" customHeight="1">
      <c r="A83" s="395" t="s">
        <v>99</v>
      </c>
      <c r="B83" s="396">
        <v>37725</v>
      </c>
      <c r="C83" s="354">
        <v>7599900</v>
      </c>
      <c r="D83" s="276">
        <v>7598900</v>
      </c>
      <c r="E83" s="276">
        <v>1000</v>
      </c>
      <c r="F83" s="12"/>
      <c r="G83" s="12"/>
      <c r="H83" s="9"/>
      <c r="I83" s="9"/>
      <c r="J83" s="9"/>
      <c r="K83" s="9"/>
      <c r="L83" s="9"/>
    </row>
    <row r="84" spans="1:12" ht="24.95" customHeight="1">
      <c r="A84" s="395" t="s">
        <v>100</v>
      </c>
      <c r="B84" s="396">
        <v>37985</v>
      </c>
      <c r="C84" s="354">
        <v>5060000</v>
      </c>
      <c r="D84" s="276">
        <v>5059000</v>
      </c>
      <c r="E84" s="276">
        <v>1000</v>
      </c>
      <c r="F84" s="12"/>
      <c r="G84" s="12"/>
      <c r="H84" s="9"/>
      <c r="I84" s="9"/>
      <c r="J84" s="9"/>
      <c r="K84" s="9"/>
      <c r="L84" s="9"/>
    </row>
    <row r="85" spans="1:12" ht="24.95" customHeight="1">
      <c r="A85" s="395" t="s">
        <v>101</v>
      </c>
      <c r="B85" s="396">
        <v>38226</v>
      </c>
      <c r="C85" s="354">
        <v>37000000</v>
      </c>
      <c r="D85" s="276">
        <v>36999000</v>
      </c>
      <c r="E85" s="276">
        <v>1000</v>
      </c>
      <c r="F85" s="12"/>
      <c r="G85" s="12"/>
      <c r="H85" s="9"/>
      <c r="I85" s="9"/>
      <c r="J85" s="9"/>
      <c r="K85" s="9"/>
      <c r="L85" s="9"/>
    </row>
    <row r="86" spans="1:12" ht="24.95" customHeight="1">
      <c r="A86" s="395" t="s">
        <v>102</v>
      </c>
      <c r="B86" s="396">
        <v>38187</v>
      </c>
      <c r="C86" s="354">
        <v>30400000</v>
      </c>
      <c r="D86" s="276">
        <v>30399000</v>
      </c>
      <c r="E86" s="276">
        <v>1000</v>
      </c>
      <c r="F86" s="12"/>
      <c r="G86" s="12"/>
      <c r="H86" s="9"/>
      <c r="I86" s="9"/>
      <c r="J86" s="9"/>
      <c r="K86" s="9"/>
      <c r="L86" s="9"/>
    </row>
    <row r="87" spans="1:12" ht="24.95" customHeight="1">
      <c r="A87" s="395" t="s">
        <v>831</v>
      </c>
      <c r="B87" s="396">
        <v>38490</v>
      </c>
      <c r="C87" s="354">
        <v>781856000</v>
      </c>
      <c r="D87" s="276">
        <v>781856000</v>
      </c>
      <c r="E87" s="276">
        <v>0</v>
      </c>
      <c r="F87" s="12"/>
      <c r="G87" s="12"/>
      <c r="H87" s="9"/>
      <c r="I87" s="9"/>
      <c r="J87" s="9"/>
      <c r="K87" s="9"/>
      <c r="L87" s="9"/>
    </row>
    <row r="88" spans="1:12" ht="24.95" customHeight="1">
      <c r="A88" s="395" t="s">
        <v>103</v>
      </c>
      <c r="B88" s="396">
        <v>38827</v>
      </c>
      <c r="C88" s="354">
        <v>18150000</v>
      </c>
      <c r="D88" s="276">
        <v>18149000</v>
      </c>
      <c r="E88" s="276">
        <v>1000</v>
      </c>
      <c r="F88" s="12"/>
      <c r="G88" s="12"/>
      <c r="H88" s="9"/>
      <c r="I88" s="9"/>
      <c r="J88" s="9"/>
      <c r="K88" s="9"/>
      <c r="L88" s="9"/>
    </row>
    <row r="89" spans="1:12" ht="24.95" customHeight="1">
      <c r="A89" s="395" t="s">
        <v>104</v>
      </c>
      <c r="B89" s="396">
        <v>38877</v>
      </c>
      <c r="C89" s="354">
        <v>30000000</v>
      </c>
      <c r="D89" s="276">
        <v>29999000</v>
      </c>
      <c r="E89" s="276">
        <v>1000</v>
      </c>
      <c r="F89" s="24"/>
      <c r="G89" s="13"/>
    </row>
    <row r="90" spans="1:12" ht="24.95" customHeight="1">
      <c r="A90" s="395" t="s">
        <v>104</v>
      </c>
      <c r="B90" s="396">
        <v>38981</v>
      </c>
      <c r="C90" s="354">
        <v>29400000</v>
      </c>
      <c r="D90" s="276">
        <v>29399000</v>
      </c>
      <c r="E90" s="276">
        <v>1000</v>
      </c>
      <c r="F90" s="24"/>
      <c r="G90" s="13"/>
    </row>
    <row r="91" spans="1:12" ht="24.95" customHeight="1">
      <c r="A91" s="395" t="s">
        <v>104</v>
      </c>
      <c r="B91" s="396">
        <v>38985</v>
      </c>
      <c r="C91" s="354">
        <v>39300000</v>
      </c>
      <c r="D91" s="276">
        <v>39299000</v>
      </c>
      <c r="E91" s="276">
        <v>1000</v>
      </c>
      <c r="F91" s="24"/>
      <c r="G91" s="13"/>
    </row>
    <row r="92" spans="1:12" ht="24.95" customHeight="1">
      <c r="A92" s="395" t="s">
        <v>105</v>
      </c>
      <c r="B92" s="396">
        <v>39078</v>
      </c>
      <c r="C92" s="354">
        <v>20750000</v>
      </c>
      <c r="D92" s="276">
        <v>20749000</v>
      </c>
      <c r="E92" s="276">
        <v>1000</v>
      </c>
      <c r="F92" s="24"/>
      <c r="G92" s="13"/>
    </row>
    <row r="93" spans="1:12" ht="24.95" customHeight="1">
      <c r="A93" s="395" t="s">
        <v>106</v>
      </c>
      <c r="B93" s="396">
        <v>38877</v>
      </c>
      <c r="C93" s="354">
        <v>35970000</v>
      </c>
      <c r="D93" s="276">
        <v>35969000</v>
      </c>
      <c r="E93" s="276">
        <v>1000</v>
      </c>
      <c r="F93" s="24"/>
      <c r="G93" s="13"/>
    </row>
    <row r="94" spans="1:12" ht="24.95" customHeight="1">
      <c r="A94" s="395" t="s">
        <v>107</v>
      </c>
      <c r="B94" s="396">
        <v>38937</v>
      </c>
      <c r="C94" s="354">
        <v>50571690</v>
      </c>
      <c r="D94" s="276">
        <v>50570690</v>
      </c>
      <c r="E94" s="276">
        <v>1000</v>
      </c>
      <c r="F94" s="24"/>
      <c r="G94" s="13"/>
    </row>
    <row r="95" spans="1:12" ht="24.95" customHeight="1">
      <c r="A95" s="395" t="s">
        <v>832</v>
      </c>
      <c r="B95" s="396">
        <v>39022</v>
      </c>
      <c r="C95" s="354">
        <v>57500000</v>
      </c>
      <c r="D95" s="276">
        <v>57499000</v>
      </c>
      <c r="E95" s="276">
        <v>1000</v>
      </c>
      <c r="F95" s="24"/>
      <c r="G95" s="13"/>
      <c r="H95" s="9"/>
      <c r="I95" s="9"/>
      <c r="J95" s="9"/>
      <c r="K95" s="9"/>
      <c r="L95" s="9"/>
    </row>
    <row r="96" spans="1:12" ht="24.95" customHeight="1">
      <c r="A96" s="395" t="s">
        <v>108</v>
      </c>
      <c r="B96" s="396">
        <v>39332</v>
      </c>
      <c r="C96" s="354">
        <v>17966999.999999996</v>
      </c>
      <c r="D96" s="276">
        <v>17966999.999999996</v>
      </c>
      <c r="E96" s="276">
        <v>0</v>
      </c>
      <c r="F96" s="24"/>
      <c r="G96" s="431"/>
    </row>
    <row r="97" spans="1:247" ht="24.95" customHeight="1">
      <c r="A97" s="395" t="s">
        <v>833</v>
      </c>
      <c r="B97" s="396">
        <v>39231</v>
      </c>
      <c r="C97" s="354">
        <v>5941539.9999999991</v>
      </c>
      <c r="D97" s="276">
        <v>5941539.9999999991</v>
      </c>
      <c r="E97" s="276">
        <v>0</v>
      </c>
      <c r="F97" s="24"/>
      <c r="G97" s="431"/>
    </row>
    <row r="98" spans="1:247" ht="24.95" customHeight="1">
      <c r="A98" s="395" t="s">
        <v>109</v>
      </c>
      <c r="B98" s="396">
        <v>39345</v>
      </c>
      <c r="C98" s="354">
        <v>4226199.9999999991</v>
      </c>
      <c r="D98" s="276">
        <v>4226199.9999999991</v>
      </c>
      <c r="E98" s="276">
        <v>0</v>
      </c>
      <c r="F98" s="24"/>
      <c r="G98" s="431"/>
    </row>
    <row r="99" spans="1:247" ht="24.95" customHeight="1">
      <c r="A99" s="395" t="s">
        <v>834</v>
      </c>
      <c r="B99" s="396">
        <v>39752</v>
      </c>
      <c r="C99" s="354">
        <v>6040320</v>
      </c>
      <c r="D99" s="276">
        <v>6039320</v>
      </c>
      <c r="E99" s="276">
        <v>1000</v>
      </c>
      <c r="F99" s="24"/>
      <c r="G99" s="431"/>
    </row>
    <row r="100" spans="1:247" ht="24.95" customHeight="1">
      <c r="A100" s="395" t="s">
        <v>110</v>
      </c>
      <c r="B100" s="396">
        <v>39619</v>
      </c>
      <c r="C100" s="354">
        <v>45308182</v>
      </c>
      <c r="D100" s="276">
        <v>45307182</v>
      </c>
      <c r="E100" s="276">
        <v>1000</v>
      </c>
      <c r="F100" s="24"/>
      <c r="G100" s="431"/>
    </row>
    <row r="101" spans="1:247" ht="24.95" customHeight="1">
      <c r="A101" s="395" t="s">
        <v>111</v>
      </c>
      <c r="B101" s="396">
        <v>39630</v>
      </c>
      <c r="C101" s="354">
        <v>11044044</v>
      </c>
      <c r="D101" s="276">
        <v>11043044</v>
      </c>
      <c r="E101" s="276">
        <v>1000</v>
      </c>
      <c r="F101" s="24"/>
      <c r="G101" s="431"/>
    </row>
    <row r="102" spans="1:247" ht="24.95" customHeight="1">
      <c r="A102" s="395" t="s">
        <v>112</v>
      </c>
      <c r="B102" s="396">
        <v>39645</v>
      </c>
      <c r="C102" s="354">
        <v>246981818</v>
      </c>
      <c r="D102" s="276">
        <v>246980818</v>
      </c>
      <c r="E102" s="276">
        <v>1000</v>
      </c>
      <c r="F102" s="24"/>
      <c r="G102" s="431"/>
    </row>
    <row r="103" spans="1:247" ht="24.95" customHeight="1">
      <c r="A103" s="395" t="s">
        <v>113</v>
      </c>
      <c r="B103" s="396">
        <v>39773</v>
      </c>
      <c r="C103" s="354">
        <v>674667054</v>
      </c>
      <c r="D103" s="276">
        <v>674666054</v>
      </c>
      <c r="E103" s="276">
        <v>1000</v>
      </c>
      <c r="F103" s="24"/>
      <c r="G103" s="431"/>
    </row>
    <row r="104" spans="1:247" ht="24.95" customHeight="1">
      <c r="A104" s="395" t="s">
        <v>114</v>
      </c>
      <c r="B104" s="396">
        <v>39729</v>
      </c>
      <c r="C104" s="354">
        <v>10560000</v>
      </c>
      <c r="D104" s="276">
        <v>10559000</v>
      </c>
      <c r="E104" s="276">
        <v>1000</v>
      </c>
      <c r="F104" s="24"/>
      <c r="G104" s="431"/>
    </row>
    <row r="105" spans="1:247" ht="24.95" customHeight="1">
      <c r="A105" s="395" t="s">
        <v>115</v>
      </c>
      <c r="B105" s="396">
        <v>39736</v>
      </c>
      <c r="C105" s="354">
        <v>191899811</v>
      </c>
      <c r="D105" s="276">
        <v>191898811</v>
      </c>
      <c r="E105" s="276">
        <v>1000</v>
      </c>
      <c r="F105" s="24"/>
      <c r="G105" s="431"/>
    </row>
    <row r="106" spans="1:247" s="432" customFormat="1" ht="24.95" customHeight="1">
      <c r="A106" s="395" t="s">
        <v>835</v>
      </c>
      <c r="B106" s="396">
        <v>40066</v>
      </c>
      <c r="C106" s="354">
        <v>25860000</v>
      </c>
      <c r="D106" s="276">
        <v>25859000</v>
      </c>
      <c r="E106" s="276">
        <v>1000</v>
      </c>
      <c r="F106" s="24"/>
      <c r="G106" s="12"/>
      <c r="H106" s="9"/>
      <c r="I106" s="9"/>
      <c r="J106" s="9"/>
      <c r="K106" s="9"/>
      <c r="L106" s="9"/>
    </row>
    <row r="107" spans="1:247" s="432" customFormat="1" ht="24.95" customHeight="1">
      <c r="A107" s="395" t="s">
        <v>116</v>
      </c>
      <c r="B107" s="396">
        <v>40079</v>
      </c>
      <c r="C107" s="354">
        <v>660000</v>
      </c>
      <c r="D107" s="276">
        <v>659000</v>
      </c>
      <c r="E107" s="276">
        <v>1000</v>
      </c>
      <c r="F107" s="24"/>
      <c r="G107" s="12"/>
      <c r="H107" s="9"/>
      <c r="I107" s="9"/>
      <c r="J107" s="9"/>
      <c r="K107" s="9"/>
      <c r="L107" s="9"/>
    </row>
    <row r="108" spans="1:247" ht="24.95" customHeight="1">
      <c r="A108" s="395" t="s">
        <v>117</v>
      </c>
      <c r="B108" s="396">
        <v>40105</v>
      </c>
      <c r="C108" s="354">
        <v>2522300</v>
      </c>
      <c r="D108" s="276">
        <v>2521300</v>
      </c>
      <c r="E108" s="276">
        <v>1000</v>
      </c>
      <c r="F108" s="24"/>
      <c r="G108" s="431"/>
    </row>
    <row r="109" spans="1:247" s="432" customFormat="1" ht="24.95" customHeight="1">
      <c r="A109" s="395" t="s">
        <v>836</v>
      </c>
      <c r="B109" s="396">
        <v>40133</v>
      </c>
      <c r="C109" s="354">
        <v>28820000</v>
      </c>
      <c r="D109" s="276">
        <v>28819000</v>
      </c>
      <c r="E109" s="276">
        <v>1000</v>
      </c>
      <c r="F109" s="24"/>
      <c r="G109" s="12"/>
      <c r="H109" s="9"/>
      <c r="I109" s="9"/>
      <c r="J109" s="9"/>
      <c r="K109" s="9"/>
      <c r="L109" s="9"/>
    </row>
    <row r="110" spans="1:247" ht="24.95" customHeight="1">
      <c r="A110" s="395" t="s">
        <v>837</v>
      </c>
      <c r="B110" s="396">
        <v>39953</v>
      </c>
      <c r="C110" s="354">
        <v>22000000</v>
      </c>
      <c r="D110" s="276">
        <v>21999000</v>
      </c>
      <c r="E110" s="276">
        <v>1000</v>
      </c>
      <c r="F110" s="24"/>
      <c r="G110" s="431"/>
    </row>
    <row r="111" spans="1:247" s="433" customFormat="1" ht="24.95" customHeight="1">
      <c r="A111" s="395" t="s">
        <v>118</v>
      </c>
      <c r="B111" s="368">
        <v>40834</v>
      </c>
      <c r="C111" s="354">
        <v>273610000</v>
      </c>
      <c r="D111" s="276">
        <v>266118547</v>
      </c>
      <c r="E111" s="276">
        <v>7491453</v>
      </c>
      <c r="F111" s="26"/>
      <c r="G111" s="368"/>
      <c r="H111" s="434"/>
      <c r="I111" s="434"/>
      <c r="J111" s="435"/>
      <c r="K111" s="354"/>
      <c r="L111" s="430"/>
      <c r="M111" s="429"/>
      <c r="N111" s="276"/>
      <c r="O111" s="407"/>
      <c r="P111" s="276"/>
      <c r="Q111" s="276"/>
      <c r="R111" s="276"/>
      <c r="S111" s="276"/>
      <c r="T111" s="436"/>
      <c r="U111" s="368"/>
      <c r="V111" s="434"/>
      <c r="W111" s="434"/>
      <c r="X111" s="435"/>
      <c r="Y111" s="354"/>
      <c r="Z111" s="430"/>
      <c r="AA111" s="429"/>
      <c r="AB111" s="276"/>
      <c r="AC111" s="407"/>
      <c r="AD111" s="276"/>
      <c r="AE111" s="276"/>
      <c r="AF111" s="276"/>
      <c r="AG111" s="276"/>
      <c r="AH111" s="436"/>
      <c r="AI111" s="368"/>
      <c r="AJ111" s="434"/>
      <c r="AK111" s="434"/>
      <c r="AL111" s="435"/>
      <c r="AM111" s="354"/>
      <c r="AN111" s="430"/>
      <c r="AO111" s="429"/>
      <c r="AP111" s="276"/>
      <c r="AQ111" s="407"/>
      <c r="AR111" s="276"/>
      <c r="AS111" s="276"/>
      <c r="AT111" s="276"/>
      <c r="AU111" s="276"/>
      <c r="AV111" s="436"/>
      <c r="AW111" s="368"/>
      <c r="AX111" s="434"/>
      <c r="AY111" s="434"/>
      <c r="AZ111" s="435"/>
      <c r="BA111" s="354"/>
      <c r="BB111" s="430"/>
      <c r="BC111" s="429"/>
      <c r="BD111" s="276"/>
      <c r="BE111" s="407"/>
      <c r="BF111" s="276"/>
      <c r="BG111" s="276"/>
      <c r="BH111" s="276"/>
      <c r="BI111" s="276"/>
      <c r="BJ111" s="436"/>
      <c r="BK111" s="368"/>
      <c r="BL111" s="434"/>
      <c r="BM111" s="434"/>
      <c r="BN111" s="435"/>
      <c r="BO111" s="354"/>
      <c r="BP111" s="430"/>
      <c r="BQ111" s="429"/>
      <c r="BR111" s="276"/>
      <c r="BS111" s="407"/>
      <c r="BT111" s="276"/>
      <c r="BU111" s="276"/>
      <c r="BV111" s="276"/>
      <c r="BW111" s="276"/>
      <c r="BX111" s="436"/>
      <c r="BY111" s="368"/>
      <c r="BZ111" s="434"/>
      <c r="CA111" s="434"/>
      <c r="CB111" s="435"/>
      <c r="CC111" s="354"/>
      <c r="CD111" s="430"/>
      <c r="CE111" s="429"/>
      <c r="CF111" s="276"/>
      <c r="CG111" s="407"/>
      <c r="CH111" s="276"/>
      <c r="CI111" s="276"/>
      <c r="CJ111" s="276"/>
      <c r="CK111" s="276"/>
      <c r="CL111" s="436"/>
      <c r="CM111" s="368"/>
      <c r="CN111" s="434"/>
      <c r="CO111" s="434"/>
      <c r="CP111" s="435"/>
      <c r="CQ111" s="354"/>
      <c r="CR111" s="430"/>
      <c r="CS111" s="429"/>
      <c r="CT111" s="276"/>
      <c r="CU111" s="407"/>
      <c r="CV111" s="276"/>
      <c r="CW111" s="276"/>
      <c r="CX111" s="276"/>
      <c r="CY111" s="276"/>
      <c r="CZ111" s="436"/>
      <c r="DA111" s="368"/>
      <c r="DB111" s="434"/>
      <c r="DC111" s="434"/>
      <c r="DD111" s="435"/>
      <c r="DE111" s="354"/>
      <c r="DF111" s="430"/>
      <c r="DG111" s="429"/>
      <c r="DH111" s="276"/>
      <c r="DI111" s="407"/>
      <c r="DJ111" s="276"/>
      <c r="DK111" s="276"/>
      <c r="DL111" s="276"/>
      <c r="DM111" s="276"/>
      <c r="DN111" s="436"/>
      <c r="DO111" s="368"/>
      <c r="DP111" s="434"/>
      <c r="DQ111" s="434"/>
      <c r="DR111" s="435"/>
      <c r="DS111" s="354"/>
      <c r="DT111" s="430"/>
      <c r="DU111" s="429"/>
      <c r="DV111" s="276"/>
      <c r="DW111" s="407"/>
      <c r="DX111" s="276"/>
      <c r="DY111" s="276"/>
      <c r="DZ111" s="276"/>
      <c r="EA111" s="276"/>
      <c r="EB111" s="436"/>
      <c r="EC111" s="368"/>
      <c r="ED111" s="434"/>
      <c r="EE111" s="434"/>
      <c r="EF111" s="435"/>
      <c r="EG111" s="354"/>
      <c r="EH111" s="430"/>
      <c r="EI111" s="429"/>
      <c r="EJ111" s="276"/>
      <c r="EK111" s="407"/>
      <c r="EL111" s="276"/>
      <c r="EM111" s="276"/>
      <c r="EN111" s="276"/>
      <c r="EO111" s="276"/>
      <c r="EP111" s="436"/>
      <c r="EQ111" s="368"/>
      <c r="ER111" s="434"/>
      <c r="ES111" s="434"/>
      <c r="ET111" s="435"/>
      <c r="EU111" s="354"/>
      <c r="EV111" s="430"/>
      <c r="EW111" s="429"/>
      <c r="EX111" s="276"/>
      <c r="EY111" s="407"/>
      <c r="EZ111" s="276"/>
      <c r="FA111" s="276"/>
      <c r="FB111" s="276"/>
      <c r="FC111" s="276"/>
      <c r="FD111" s="436"/>
      <c r="FE111" s="368"/>
      <c r="FF111" s="434"/>
      <c r="FG111" s="434"/>
      <c r="FH111" s="435"/>
      <c r="FI111" s="354"/>
      <c r="FJ111" s="430"/>
      <c r="FK111" s="429"/>
      <c r="FL111" s="276"/>
      <c r="FM111" s="407"/>
      <c r="FN111" s="276"/>
      <c r="FO111" s="276"/>
      <c r="FP111" s="276"/>
      <c r="FQ111" s="276"/>
      <c r="FR111" s="436"/>
      <c r="FS111" s="368"/>
      <c r="FT111" s="434"/>
      <c r="FU111" s="434"/>
      <c r="FV111" s="435"/>
      <c r="FW111" s="354"/>
      <c r="FX111" s="430"/>
      <c r="FY111" s="429"/>
      <c r="FZ111" s="276"/>
      <c r="GA111" s="407"/>
      <c r="GB111" s="276"/>
      <c r="GC111" s="276"/>
      <c r="GD111" s="276"/>
      <c r="GE111" s="276"/>
      <c r="GF111" s="436"/>
      <c r="GG111" s="368"/>
      <c r="GH111" s="434"/>
      <c r="GI111" s="434"/>
      <c r="GJ111" s="435"/>
      <c r="GK111" s="354"/>
      <c r="GL111" s="430"/>
      <c r="GM111" s="429"/>
      <c r="GN111" s="276"/>
      <c r="GO111" s="407"/>
      <c r="GP111" s="276"/>
      <c r="GQ111" s="276"/>
      <c r="GR111" s="276"/>
      <c r="GS111" s="276"/>
      <c r="GT111" s="436"/>
      <c r="GU111" s="368"/>
      <c r="GV111" s="434"/>
      <c r="GW111" s="434"/>
      <c r="GX111" s="435"/>
      <c r="GY111" s="354"/>
      <c r="GZ111" s="430"/>
      <c r="HA111" s="429"/>
      <c r="HB111" s="276"/>
      <c r="HC111" s="407"/>
      <c r="HD111" s="276"/>
      <c r="HE111" s="276"/>
      <c r="HF111" s="276"/>
      <c r="HG111" s="276"/>
      <c r="HH111" s="436"/>
      <c r="HI111" s="368"/>
      <c r="HJ111" s="434"/>
      <c r="HK111" s="434"/>
      <c r="HL111" s="435"/>
      <c r="HM111" s="354"/>
      <c r="HN111" s="430"/>
      <c r="HO111" s="429"/>
      <c r="HP111" s="276"/>
      <c r="HQ111" s="407"/>
      <c r="HR111" s="276"/>
      <c r="HS111" s="276"/>
      <c r="HT111" s="276"/>
      <c r="HU111" s="276"/>
      <c r="HV111" s="436"/>
      <c r="HW111" s="368"/>
      <c r="HX111" s="434"/>
      <c r="HY111" s="434"/>
      <c r="HZ111" s="435"/>
      <c r="IA111" s="354"/>
      <c r="IB111" s="430"/>
      <c r="IC111" s="429"/>
      <c r="ID111" s="276"/>
      <c r="IE111" s="407"/>
      <c r="IF111" s="276"/>
      <c r="IG111" s="276"/>
      <c r="IH111" s="276"/>
      <c r="II111" s="276"/>
      <c r="IJ111" s="436"/>
      <c r="IK111" s="368"/>
      <c r="IL111" s="434"/>
      <c r="IM111" s="434"/>
    </row>
    <row r="112" spans="1:247" s="10" customFormat="1" ht="24.95" customHeight="1">
      <c r="A112" s="437" t="s">
        <v>838</v>
      </c>
      <c r="B112" s="438">
        <v>41012</v>
      </c>
      <c r="C112" s="439">
        <v>25850000</v>
      </c>
      <c r="D112" s="276">
        <v>24296025</v>
      </c>
      <c r="E112" s="276">
        <v>1553975</v>
      </c>
      <c r="F112" s="24"/>
      <c r="G112" s="12"/>
      <c r="H112" s="385"/>
      <c r="I112" s="385"/>
      <c r="J112" s="385"/>
      <c r="K112" s="385"/>
      <c r="L112" s="385"/>
    </row>
    <row r="113" spans="1:12" s="10" customFormat="1" ht="24.95" customHeight="1">
      <c r="A113" s="437" t="s">
        <v>839</v>
      </c>
      <c r="B113" s="438">
        <v>41022</v>
      </c>
      <c r="C113" s="439">
        <v>72000000</v>
      </c>
      <c r="D113" s="276">
        <v>67671715</v>
      </c>
      <c r="E113" s="276">
        <v>4328285</v>
      </c>
      <c r="F113" s="24"/>
      <c r="G113" s="12"/>
      <c r="H113" s="385"/>
      <c r="I113" s="385"/>
      <c r="J113" s="385"/>
      <c r="K113" s="385"/>
      <c r="L113" s="385"/>
    </row>
    <row r="114" spans="1:12" s="10" customFormat="1" ht="24.95" customHeight="1">
      <c r="A114" s="437" t="s">
        <v>840</v>
      </c>
      <c r="B114" s="438">
        <v>41025</v>
      </c>
      <c r="C114" s="439">
        <v>21703500</v>
      </c>
      <c r="D114" s="276">
        <v>20398793</v>
      </c>
      <c r="E114" s="276">
        <v>1304707</v>
      </c>
      <c r="F114" s="24"/>
      <c r="G114" s="12"/>
      <c r="H114" s="385"/>
      <c r="I114" s="385"/>
      <c r="J114" s="385"/>
      <c r="K114" s="385"/>
      <c r="L114" s="385"/>
    </row>
    <row r="115" spans="1:12" s="10" customFormat="1" ht="24.95" customHeight="1">
      <c r="A115" s="440" t="s">
        <v>841</v>
      </c>
      <c r="B115" s="438">
        <v>41080</v>
      </c>
      <c r="C115" s="439">
        <v>6028000</v>
      </c>
      <c r="D115" s="276">
        <v>5624465</v>
      </c>
      <c r="E115" s="276">
        <v>403535</v>
      </c>
      <c r="F115" s="24"/>
      <c r="G115" s="12"/>
      <c r="H115" s="385"/>
      <c r="I115" s="385"/>
      <c r="J115" s="385"/>
      <c r="K115" s="385"/>
      <c r="L115" s="385"/>
    </row>
    <row r="116" spans="1:12" s="10" customFormat="1" ht="24.95" customHeight="1">
      <c r="A116" s="440" t="s">
        <v>842</v>
      </c>
      <c r="B116" s="438">
        <v>41100</v>
      </c>
      <c r="C116" s="439">
        <v>9900000</v>
      </c>
      <c r="D116" s="276">
        <v>9203460</v>
      </c>
      <c r="E116" s="276">
        <v>696540</v>
      </c>
      <c r="F116" s="24"/>
      <c r="G116" s="12"/>
    </row>
    <row r="117" spans="1:12" s="10" customFormat="1" ht="24.95" customHeight="1">
      <c r="A117" s="437" t="s">
        <v>843</v>
      </c>
      <c r="B117" s="438">
        <v>41226</v>
      </c>
      <c r="C117" s="439">
        <v>9900000</v>
      </c>
      <c r="D117" s="276">
        <v>9068259</v>
      </c>
      <c r="E117" s="276">
        <v>831741</v>
      </c>
      <c r="F117" s="24"/>
      <c r="G117" s="441"/>
      <c r="H117" s="385"/>
      <c r="I117" s="385"/>
      <c r="J117" s="385"/>
      <c r="K117" s="385"/>
      <c r="L117" s="385"/>
    </row>
    <row r="118" spans="1:12" s="10" customFormat="1" ht="24.95" customHeight="1">
      <c r="A118" s="442"/>
      <c r="B118" s="438"/>
      <c r="C118" s="354"/>
      <c r="D118" s="276"/>
      <c r="E118" s="276"/>
      <c r="F118" s="12"/>
      <c r="G118" s="441"/>
      <c r="H118" s="385"/>
      <c r="I118" s="385"/>
      <c r="J118" s="385"/>
      <c r="K118" s="385"/>
      <c r="L118" s="385"/>
    </row>
    <row r="119" spans="1:12" s="10" customFormat="1" ht="24.95" customHeight="1">
      <c r="A119" s="442"/>
      <c r="B119" s="438"/>
      <c r="C119" s="354"/>
      <c r="D119" s="276"/>
      <c r="E119" s="276"/>
      <c r="F119" s="12"/>
      <c r="G119" s="441"/>
      <c r="H119" s="385"/>
      <c r="I119" s="385"/>
      <c r="J119" s="385"/>
      <c r="K119" s="385"/>
      <c r="L119" s="385"/>
    </row>
    <row r="120" spans="1:12" s="10" customFormat="1" ht="24.95" customHeight="1">
      <c r="A120" s="442"/>
      <c r="B120" s="438"/>
      <c r="C120" s="354"/>
      <c r="D120" s="276"/>
      <c r="E120" s="276"/>
      <c r="F120" s="12"/>
      <c r="G120" s="441"/>
      <c r="H120" s="385"/>
      <c r="I120" s="385"/>
      <c r="J120" s="385"/>
      <c r="K120" s="385"/>
      <c r="L120" s="385"/>
    </row>
    <row r="121" spans="1:12" s="10" customFormat="1" ht="24.95" customHeight="1" thickBot="1">
      <c r="A121" s="442"/>
      <c r="B121" s="438"/>
      <c r="C121" s="354"/>
      <c r="D121" s="276"/>
      <c r="E121" s="276"/>
      <c r="F121" s="12"/>
      <c r="G121" s="441"/>
      <c r="H121" s="385"/>
      <c r="I121" s="385"/>
      <c r="J121" s="385"/>
      <c r="K121" s="385"/>
      <c r="L121" s="385"/>
    </row>
    <row r="122" spans="1:12" s="445" customFormat="1" ht="24.95" customHeight="1" thickTop="1">
      <c r="A122" s="401" t="s">
        <v>844</v>
      </c>
      <c r="B122" s="443"/>
      <c r="C122" s="444">
        <v>7009475339</v>
      </c>
      <c r="D122" s="444">
        <v>6992764103</v>
      </c>
      <c r="E122" s="444">
        <v>16711236</v>
      </c>
      <c r="F122" s="27"/>
      <c r="G122" s="28"/>
    </row>
    <row r="123" spans="1:12" s="10" customFormat="1" ht="24.95" customHeight="1">
      <c r="A123" s="446"/>
      <c r="B123" s="35"/>
      <c r="C123" s="447"/>
      <c r="D123" s="12"/>
      <c r="E123" s="12"/>
      <c r="F123" s="25"/>
      <c r="G123" s="12"/>
    </row>
  </sheetData>
  <mergeCells count="7">
    <mergeCell ref="C4:C5"/>
    <mergeCell ref="A1:E1"/>
    <mergeCell ref="A2:E2"/>
    <mergeCell ref="A4:A5"/>
    <mergeCell ref="B4:B5"/>
    <mergeCell ref="D4:D5"/>
    <mergeCell ref="E4:E5"/>
  </mergeCells>
  <phoneticPr fontId="136" type="noConversion"/>
  <printOptions horizontalCentered="1"/>
  <pageMargins left="0.70866141732283472" right="0.70866141732283472" top="0.86614173228346458" bottom="0.98425196850393704" header="0.31496062992125984" footer="0.31496062992125984"/>
  <pageSetup paperSize="9" scale="77" fitToHeight="4" orientation="portrait" r:id="rId1"/>
  <headerFooter alignWithMargins="0">
    <oddFooter xml:space="preserve">&amp;C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L43"/>
  <sheetViews>
    <sheetView showGridLines="0" view="pageBreakPreview" zoomScale="80" zoomScaleNormal="80" zoomScaleSheetLayoutView="80" workbookViewId="0">
      <pane xSplit="1" topLeftCell="B1" activePane="topRight" state="frozen"/>
      <selection activeCell="B20" sqref="B20"/>
      <selection pane="topRight" activeCell="G22" sqref="G22"/>
    </sheetView>
  </sheetViews>
  <sheetFormatPr defaultColWidth="7" defaultRowHeight="24.95" customHeight="1"/>
  <cols>
    <col min="1" max="1" width="25.25" style="385" customWidth="1"/>
    <col min="2" max="2" width="11.375" style="385" bestFit="1" customWidth="1"/>
    <col min="3" max="5" width="15.875" style="385" bestFit="1" customWidth="1"/>
    <col min="6" max="6" width="19.375" style="7" customWidth="1"/>
    <col min="7" max="7" width="73.375" style="8" customWidth="1"/>
    <col min="8" max="9" width="17.75" style="8" customWidth="1"/>
    <col min="10" max="11" width="12.125" style="8" customWidth="1"/>
    <col min="12" max="12" width="17.75" style="8" customWidth="1"/>
    <col min="13" max="13" width="12.125" style="9" customWidth="1"/>
    <col min="14" max="247" width="7" style="9"/>
    <col min="248" max="248" width="17.25" style="9" customWidth="1"/>
    <col min="249" max="249" width="11.375" style="9" bestFit="1" customWidth="1"/>
    <col min="250" max="252" width="15.875" style="9" bestFit="1" customWidth="1"/>
    <col min="253" max="254" width="12.125" style="9" customWidth="1"/>
    <col min="255" max="255" width="15.875" style="9" bestFit="1" customWidth="1"/>
    <col min="256" max="256" width="6.5" style="9" customWidth="1"/>
    <col min="257" max="257" width="8.625" style="9" bestFit="1" customWidth="1"/>
    <col min="258" max="258" width="14.375" style="9" bestFit="1" customWidth="1"/>
    <col min="259" max="261" width="15.875" style="9" bestFit="1" customWidth="1"/>
    <col min="262" max="262" width="19.375" style="9" customWidth="1"/>
    <col min="263" max="263" width="73.375" style="9" customWidth="1"/>
    <col min="264" max="265" width="17.75" style="9" customWidth="1"/>
    <col min="266" max="267" width="12.125" style="9" customWidth="1"/>
    <col min="268" max="268" width="17.75" style="9" customWidth="1"/>
    <col min="269" max="269" width="12.125" style="9" customWidth="1"/>
    <col min="270" max="503" width="7" style="9"/>
    <col min="504" max="504" width="17.25" style="9" customWidth="1"/>
    <col min="505" max="505" width="11.375" style="9" bestFit="1" customWidth="1"/>
    <col min="506" max="508" width="15.875" style="9" bestFit="1" customWidth="1"/>
    <col min="509" max="510" width="12.125" style="9" customWidth="1"/>
    <col min="511" max="511" width="15.875" style="9" bestFit="1" customWidth="1"/>
    <col min="512" max="512" width="6.5" style="9" customWidth="1"/>
    <col min="513" max="513" width="8.625" style="9" bestFit="1" customWidth="1"/>
    <col min="514" max="514" width="14.375" style="9" bestFit="1" customWidth="1"/>
    <col min="515" max="517" width="15.875" style="9" bestFit="1" customWidth="1"/>
    <col min="518" max="518" width="19.375" style="9" customWidth="1"/>
    <col min="519" max="519" width="73.375" style="9" customWidth="1"/>
    <col min="520" max="521" width="17.75" style="9" customWidth="1"/>
    <col min="522" max="523" width="12.125" style="9" customWidth="1"/>
    <col min="524" max="524" width="17.75" style="9" customWidth="1"/>
    <col min="525" max="525" width="12.125" style="9" customWidth="1"/>
    <col min="526" max="759" width="7" style="9"/>
    <col min="760" max="760" width="17.25" style="9" customWidth="1"/>
    <col min="761" max="761" width="11.375" style="9" bestFit="1" customWidth="1"/>
    <col min="762" max="764" width="15.875" style="9" bestFit="1" customWidth="1"/>
    <col min="765" max="766" width="12.125" style="9" customWidth="1"/>
    <col min="767" max="767" width="15.875" style="9" bestFit="1" customWidth="1"/>
    <col min="768" max="768" width="6.5" style="9" customWidth="1"/>
    <col min="769" max="769" width="8.625" style="9" bestFit="1" customWidth="1"/>
    <col min="770" max="770" width="14.375" style="9" bestFit="1" customWidth="1"/>
    <col min="771" max="773" width="15.875" style="9" bestFit="1" customWidth="1"/>
    <col min="774" max="774" width="19.375" style="9" customWidth="1"/>
    <col min="775" max="775" width="73.375" style="9" customWidth="1"/>
    <col min="776" max="777" width="17.75" style="9" customWidth="1"/>
    <col min="778" max="779" width="12.125" style="9" customWidth="1"/>
    <col min="780" max="780" width="17.75" style="9" customWidth="1"/>
    <col min="781" max="781" width="12.125" style="9" customWidth="1"/>
    <col min="782" max="1015" width="7" style="9"/>
    <col min="1016" max="1016" width="17.25" style="9" customWidth="1"/>
    <col min="1017" max="1017" width="11.375" style="9" bestFit="1" customWidth="1"/>
    <col min="1018" max="1020" width="15.875" style="9" bestFit="1" customWidth="1"/>
    <col min="1021" max="1022" width="12.125" style="9" customWidth="1"/>
    <col min="1023" max="1023" width="15.875" style="9" bestFit="1" customWidth="1"/>
    <col min="1024" max="1024" width="6.5" style="9" customWidth="1"/>
    <col min="1025" max="1025" width="8.625" style="9" bestFit="1" customWidth="1"/>
    <col min="1026" max="1026" width="14.375" style="9" bestFit="1" customWidth="1"/>
    <col min="1027" max="1029" width="15.875" style="9" bestFit="1" customWidth="1"/>
    <col min="1030" max="1030" width="19.375" style="9" customWidth="1"/>
    <col min="1031" max="1031" width="73.375" style="9" customWidth="1"/>
    <col min="1032" max="1033" width="17.75" style="9" customWidth="1"/>
    <col min="1034" max="1035" width="12.125" style="9" customWidth="1"/>
    <col min="1036" max="1036" width="17.75" style="9" customWidth="1"/>
    <col min="1037" max="1037" width="12.125" style="9" customWidth="1"/>
    <col min="1038" max="1271" width="7" style="9"/>
    <col min="1272" max="1272" width="17.25" style="9" customWidth="1"/>
    <col min="1273" max="1273" width="11.375" style="9" bestFit="1" customWidth="1"/>
    <col min="1274" max="1276" width="15.875" style="9" bestFit="1" customWidth="1"/>
    <col min="1277" max="1278" width="12.125" style="9" customWidth="1"/>
    <col min="1279" max="1279" width="15.875" style="9" bestFit="1" customWidth="1"/>
    <col min="1280" max="1280" width="6.5" style="9" customWidth="1"/>
    <col min="1281" max="1281" width="8.625" style="9" bestFit="1" customWidth="1"/>
    <col min="1282" max="1282" width="14.375" style="9" bestFit="1" customWidth="1"/>
    <col min="1283" max="1285" width="15.875" style="9" bestFit="1" customWidth="1"/>
    <col min="1286" max="1286" width="19.375" style="9" customWidth="1"/>
    <col min="1287" max="1287" width="73.375" style="9" customWidth="1"/>
    <col min="1288" max="1289" width="17.75" style="9" customWidth="1"/>
    <col min="1290" max="1291" width="12.125" style="9" customWidth="1"/>
    <col min="1292" max="1292" width="17.75" style="9" customWidth="1"/>
    <col min="1293" max="1293" width="12.125" style="9" customWidth="1"/>
    <col min="1294" max="1527" width="7" style="9"/>
    <col min="1528" max="1528" width="17.25" style="9" customWidth="1"/>
    <col min="1529" max="1529" width="11.375" style="9" bestFit="1" customWidth="1"/>
    <col min="1530" max="1532" width="15.875" style="9" bestFit="1" customWidth="1"/>
    <col min="1533" max="1534" width="12.125" style="9" customWidth="1"/>
    <col min="1535" max="1535" width="15.875" style="9" bestFit="1" customWidth="1"/>
    <col min="1536" max="1536" width="6.5" style="9" customWidth="1"/>
    <col min="1537" max="1537" width="8.625" style="9" bestFit="1" customWidth="1"/>
    <col min="1538" max="1538" width="14.375" style="9" bestFit="1" customWidth="1"/>
    <col min="1539" max="1541" width="15.875" style="9" bestFit="1" customWidth="1"/>
    <col min="1542" max="1542" width="19.375" style="9" customWidth="1"/>
    <col min="1543" max="1543" width="73.375" style="9" customWidth="1"/>
    <col min="1544" max="1545" width="17.75" style="9" customWidth="1"/>
    <col min="1546" max="1547" width="12.125" style="9" customWidth="1"/>
    <col min="1548" max="1548" width="17.75" style="9" customWidth="1"/>
    <col min="1549" max="1549" width="12.125" style="9" customWidth="1"/>
    <col min="1550" max="1783" width="7" style="9"/>
    <col min="1784" max="1784" width="17.25" style="9" customWidth="1"/>
    <col min="1785" max="1785" width="11.375" style="9" bestFit="1" customWidth="1"/>
    <col min="1786" max="1788" width="15.875" style="9" bestFit="1" customWidth="1"/>
    <col min="1789" max="1790" width="12.125" style="9" customWidth="1"/>
    <col min="1791" max="1791" width="15.875" style="9" bestFit="1" customWidth="1"/>
    <col min="1792" max="1792" width="6.5" style="9" customWidth="1"/>
    <col min="1793" max="1793" width="8.625" style="9" bestFit="1" customWidth="1"/>
    <col min="1794" max="1794" width="14.375" style="9" bestFit="1" customWidth="1"/>
    <col min="1795" max="1797" width="15.875" style="9" bestFit="1" customWidth="1"/>
    <col min="1798" max="1798" width="19.375" style="9" customWidth="1"/>
    <col min="1799" max="1799" width="73.375" style="9" customWidth="1"/>
    <col min="1800" max="1801" width="17.75" style="9" customWidth="1"/>
    <col min="1802" max="1803" width="12.125" style="9" customWidth="1"/>
    <col min="1804" max="1804" width="17.75" style="9" customWidth="1"/>
    <col min="1805" max="1805" width="12.125" style="9" customWidth="1"/>
    <col min="1806" max="2039" width="7" style="9"/>
    <col min="2040" max="2040" width="17.25" style="9" customWidth="1"/>
    <col min="2041" max="2041" width="11.375" style="9" bestFit="1" customWidth="1"/>
    <col min="2042" max="2044" width="15.875" style="9" bestFit="1" customWidth="1"/>
    <col min="2045" max="2046" width="12.125" style="9" customWidth="1"/>
    <col min="2047" max="2047" width="15.875" style="9" bestFit="1" customWidth="1"/>
    <col min="2048" max="2048" width="6.5" style="9" customWidth="1"/>
    <col min="2049" max="2049" width="8.625" style="9" bestFit="1" customWidth="1"/>
    <col min="2050" max="2050" width="14.375" style="9" bestFit="1" customWidth="1"/>
    <col min="2051" max="2053" width="15.875" style="9" bestFit="1" customWidth="1"/>
    <col min="2054" max="2054" width="19.375" style="9" customWidth="1"/>
    <col min="2055" max="2055" width="73.375" style="9" customWidth="1"/>
    <col min="2056" max="2057" width="17.75" style="9" customWidth="1"/>
    <col min="2058" max="2059" width="12.125" style="9" customWidth="1"/>
    <col min="2060" max="2060" width="17.75" style="9" customWidth="1"/>
    <col min="2061" max="2061" width="12.125" style="9" customWidth="1"/>
    <col min="2062" max="2295" width="7" style="9"/>
    <col min="2296" max="2296" width="17.25" style="9" customWidth="1"/>
    <col min="2297" max="2297" width="11.375" style="9" bestFit="1" customWidth="1"/>
    <col min="2298" max="2300" width="15.875" style="9" bestFit="1" customWidth="1"/>
    <col min="2301" max="2302" width="12.125" style="9" customWidth="1"/>
    <col min="2303" max="2303" width="15.875" style="9" bestFit="1" customWidth="1"/>
    <col min="2304" max="2304" width="6.5" style="9" customWidth="1"/>
    <col min="2305" max="2305" width="8.625" style="9" bestFit="1" customWidth="1"/>
    <col min="2306" max="2306" width="14.375" style="9" bestFit="1" customWidth="1"/>
    <col min="2307" max="2309" width="15.875" style="9" bestFit="1" customWidth="1"/>
    <col min="2310" max="2310" width="19.375" style="9" customWidth="1"/>
    <col min="2311" max="2311" width="73.375" style="9" customWidth="1"/>
    <col min="2312" max="2313" width="17.75" style="9" customWidth="1"/>
    <col min="2314" max="2315" width="12.125" style="9" customWidth="1"/>
    <col min="2316" max="2316" width="17.75" style="9" customWidth="1"/>
    <col min="2317" max="2317" width="12.125" style="9" customWidth="1"/>
    <col min="2318" max="2551" width="7" style="9"/>
    <col min="2552" max="2552" width="17.25" style="9" customWidth="1"/>
    <col min="2553" max="2553" width="11.375" style="9" bestFit="1" customWidth="1"/>
    <col min="2554" max="2556" width="15.875" style="9" bestFit="1" customWidth="1"/>
    <col min="2557" max="2558" width="12.125" style="9" customWidth="1"/>
    <col min="2559" max="2559" width="15.875" style="9" bestFit="1" customWidth="1"/>
    <col min="2560" max="2560" width="6.5" style="9" customWidth="1"/>
    <col min="2561" max="2561" width="8.625" style="9" bestFit="1" customWidth="1"/>
    <col min="2562" max="2562" width="14.375" style="9" bestFit="1" customWidth="1"/>
    <col min="2563" max="2565" width="15.875" style="9" bestFit="1" customWidth="1"/>
    <col min="2566" max="2566" width="19.375" style="9" customWidth="1"/>
    <col min="2567" max="2567" width="73.375" style="9" customWidth="1"/>
    <col min="2568" max="2569" width="17.75" style="9" customWidth="1"/>
    <col min="2570" max="2571" width="12.125" style="9" customWidth="1"/>
    <col min="2572" max="2572" width="17.75" style="9" customWidth="1"/>
    <col min="2573" max="2573" width="12.125" style="9" customWidth="1"/>
    <col min="2574" max="2807" width="7" style="9"/>
    <col min="2808" max="2808" width="17.25" style="9" customWidth="1"/>
    <col min="2809" max="2809" width="11.375" style="9" bestFit="1" customWidth="1"/>
    <col min="2810" max="2812" width="15.875" style="9" bestFit="1" customWidth="1"/>
    <col min="2813" max="2814" width="12.125" style="9" customWidth="1"/>
    <col min="2815" max="2815" width="15.875" style="9" bestFit="1" customWidth="1"/>
    <col min="2816" max="2816" width="6.5" style="9" customWidth="1"/>
    <col min="2817" max="2817" width="8.625" style="9" bestFit="1" customWidth="1"/>
    <col min="2818" max="2818" width="14.375" style="9" bestFit="1" customWidth="1"/>
    <col min="2819" max="2821" width="15.875" style="9" bestFit="1" customWidth="1"/>
    <col min="2822" max="2822" width="19.375" style="9" customWidth="1"/>
    <col min="2823" max="2823" width="73.375" style="9" customWidth="1"/>
    <col min="2824" max="2825" width="17.75" style="9" customWidth="1"/>
    <col min="2826" max="2827" width="12.125" style="9" customWidth="1"/>
    <col min="2828" max="2828" width="17.75" style="9" customWidth="1"/>
    <col min="2829" max="2829" width="12.125" style="9" customWidth="1"/>
    <col min="2830" max="3063" width="7" style="9"/>
    <col min="3064" max="3064" width="17.25" style="9" customWidth="1"/>
    <col min="3065" max="3065" width="11.375" style="9" bestFit="1" customWidth="1"/>
    <col min="3066" max="3068" width="15.875" style="9" bestFit="1" customWidth="1"/>
    <col min="3069" max="3070" width="12.125" style="9" customWidth="1"/>
    <col min="3071" max="3071" width="15.875" style="9" bestFit="1" customWidth="1"/>
    <col min="3072" max="3072" width="6.5" style="9" customWidth="1"/>
    <col min="3073" max="3073" width="8.625" style="9" bestFit="1" customWidth="1"/>
    <col min="3074" max="3074" width="14.375" style="9" bestFit="1" customWidth="1"/>
    <col min="3075" max="3077" width="15.875" style="9" bestFit="1" customWidth="1"/>
    <col min="3078" max="3078" width="19.375" style="9" customWidth="1"/>
    <col min="3079" max="3079" width="73.375" style="9" customWidth="1"/>
    <col min="3080" max="3081" width="17.75" style="9" customWidth="1"/>
    <col min="3082" max="3083" width="12.125" style="9" customWidth="1"/>
    <col min="3084" max="3084" width="17.75" style="9" customWidth="1"/>
    <col min="3085" max="3085" width="12.125" style="9" customWidth="1"/>
    <col min="3086" max="3319" width="7" style="9"/>
    <col min="3320" max="3320" width="17.25" style="9" customWidth="1"/>
    <col min="3321" max="3321" width="11.375" style="9" bestFit="1" customWidth="1"/>
    <col min="3322" max="3324" width="15.875" style="9" bestFit="1" customWidth="1"/>
    <col min="3325" max="3326" width="12.125" style="9" customWidth="1"/>
    <col min="3327" max="3327" width="15.875" style="9" bestFit="1" customWidth="1"/>
    <col min="3328" max="3328" width="6.5" style="9" customWidth="1"/>
    <col min="3329" max="3329" width="8.625" style="9" bestFit="1" customWidth="1"/>
    <col min="3330" max="3330" width="14.375" style="9" bestFit="1" customWidth="1"/>
    <col min="3331" max="3333" width="15.875" style="9" bestFit="1" customWidth="1"/>
    <col min="3334" max="3334" width="19.375" style="9" customWidth="1"/>
    <col min="3335" max="3335" width="73.375" style="9" customWidth="1"/>
    <col min="3336" max="3337" width="17.75" style="9" customWidth="1"/>
    <col min="3338" max="3339" width="12.125" style="9" customWidth="1"/>
    <col min="3340" max="3340" width="17.75" style="9" customWidth="1"/>
    <col min="3341" max="3341" width="12.125" style="9" customWidth="1"/>
    <col min="3342" max="3575" width="7" style="9"/>
    <col min="3576" max="3576" width="17.25" style="9" customWidth="1"/>
    <col min="3577" max="3577" width="11.375" style="9" bestFit="1" customWidth="1"/>
    <col min="3578" max="3580" width="15.875" style="9" bestFit="1" customWidth="1"/>
    <col min="3581" max="3582" width="12.125" style="9" customWidth="1"/>
    <col min="3583" max="3583" width="15.875" style="9" bestFit="1" customWidth="1"/>
    <col min="3584" max="3584" width="6.5" style="9" customWidth="1"/>
    <col min="3585" max="3585" width="8.625" style="9" bestFit="1" customWidth="1"/>
    <col min="3586" max="3586" width="14.375" style="9" bestFit="1" customWidth="1"/>
    <col min="3587" max="3589" width="15.875" style="9" bestFit="1" customWidth="1"/>
    <col min="3590" max="3590" width="19.375" style="9" customWidth="1"/>
    <col min="3591" max="3591" width="73.375" style="9" customWidth="1"/>
    <col min="3592" max="3593" width="17.75" style="9" customWidth="1"/>
    <col min="3594" max="3595" width="12.125" style="9" customWidth="1"/>
    <col min="3596" max="3596" width="17.75" style="9" customWidth="1"/>
    <col min="3597" max="3597" width="12.125" style="9" customWidth="1"/>
    <col min="3598" max="3831" width="7" style="9"/>
    <col min="3832" max="3832" width="17.25" style="9" customWidth="1"/>
    <col min="3833" max="3833" width="11.375" style="9" bestFit="1" customWidth="1"/>
    <col min="3834" max="3836" width="15.875" style="9" bestFit="1" customWidth="1"/>
    <col min="3837" max="3838" width="12.125" style="9" customWidth="1"/>
    <col min="3839" max="3839" width="15.875" style="9" bestFit="1" customWidth="1"/>
    <col min="3840" max="3840" width="6.5" style="9" customWidth="1"/>
    <col min="3841" max="3841" width="8.625" style="9" bestFit="1" customWidth="1"/>
    <col min="3842" max="3842" width="14.375" style="9" bestFit="1" customWidth="1"/>
    <col min="3843" max="3845" width="15.875" style="9" bestFit="1" customWidth="1"/>
    <col min="3846" max="3846" width="19.375" style="9" customWidth="1"/>
    <col min="3847" max="3847" width="73.375" style="9" customWidth="1"/>
    <col min="3848" max="3849" width="17.75" style="9" customWidth="1"/>
    <col min="3850" max="3851" width="12.125" style="9" customWidth="1"/>
    <col min="3852" max="3852" width="17.75" style="9" customWidth="1"/>
    <col min="3853" max="3853" width="12.125" style="9" customWidth="1"/>
    <col min="3854" max="4087" width="7" style="9"/>
    <col min="4088" max="4088" width="17.25" style="9" customWidth="1"/>
    <col min="4089" max="4089" width="11.375" style="9" bestFit="1" customWidth="1"/>
    <col min="4090" max="4092" width="15.875" style="9" bestFit="1" customWidth="1"/>
    <col min="4093" max="4094" width="12.125" style="9" customWidth="1"/>
    <col min="4095" max="4095" width="15.875" style="9" bestFit="1" customWidth="1"/>
    <col min="4096" max="4096" width="6.5" style="9" customWidth="1"/>
    <col min="4097" max="4097" width="8.625" style="9" bestFit="1" customWidth="1"/>
    <col min="4098" max="4098" width="14.375" style="9" bestFit="1" customWidth="1"/>
    <col min="4099" max="4101" width="15.875" style="9" bestFit="1" customWidth="1"/>
    <col min="4102" max="4102" width="19.375" style="9" customWidth="1"/>
    <col min="4103" max="4103" width="73.375" style="9" customWidth="1"/>
    <col min="4104" max="4105" width="17.75" style="9" customWidth="1"/>
    <col min="4106" max="4107" width="12.125" style="9" customWidth="1"/>
    <col min="4108" max="4108" width="17.75" style="9" customWidth="1"/>
    <col min="4109" max="4109" width="12.125" style="9" customWidth="1"/>
    <col min="4110" max="4343" width="7" style="9"/>
    <col min="4344" max="4344" width="17.25" style="9" customWidth="1"/>
    <col min="4345" max="4345" width="11.375" style="9" bestFit="1" customWidth="1"/>
    <col min="4346" max="4348" width="15.875" style="9" bestFit="1" customWidth="1"/>
    <col min="4349" max="4350" width="12.125" style="9" customWidth="1"/>
    <col min="4351" max="4351" width="15.875" style="9" bestFit="1" customWidth="1"/>
    <col min="4352" max="4352" width="6.5" style="9" customWidth="1"/>
    <col min="4353" max="4353" width="8.625" style="9" bestFit="1" customWidth="1"/>
    <col min="4354" max="4354" width="14.375" style="9" bestFit="1" customWidth="1"/>
    <col min="4355" max="4357" width="15.875" style="9" bestFit="1" customWidth="1"/>
    <col min="4358" max="4358" width="19.375" style="9" customWidth="1"/>
    <col min="4359" max="4359" width="73.375" style="9" customWidth="1"/>
    <col min="4360" max="4361" width="17.75" style="9" customWidth="1"/>
    <col min="4362" max="4363" width="12.125" style="9" customWidth="1"/>
    <col min="4364" max="4364" width="17.75" style="9" customWidth="1"/>
    <col min="4365" max="4365" width="12.125" style="9" customWidth="1"/>
    <col min="4366" max="4599" width="7" style="9"/>
    <col min="4600" max="4600" width="17.25" style="9" customWidth="1"/>
    <col min="4601" max="4601" width="11.375" style="9" bestFit="1" customWidth="1"/>
    <col min="4602" max="4604" width="15.875" style="9" bestFit="1" customWidth="1"/>
    <col min="4605" max="4606" width="12.125" style="9" customWidth="1"/>
    <col min="4607" max="4607" width="15.875" style="9" bestFit="1" customWidth="1"/>
    <col min="4608" max="4608" width="6.5" style="9" customWidth="1"/>
    <col min="4609" max="4609" width="8.625" style="9" bestFit="1" customWidth="1"/>
    <col min="4610" max="4610" width="14.375" style="9" bestFit="1" customWidth="1"/>
    <col min="4611" max="4613" width="15.875" style="9" bestFit="1" customWidth="1"/>
    <col min="4614" max="4614" width="19.375" style="9" customWidth="1"/>
    <col min="4615" max="4615" width="73.375" style="9" customWidth="1"/>
    <col min="4616" max="4617" width="17.75" style="9" customWidth="1"/>
    <col min="4618" max="4619" width="12.125" style="9" customWidth="1"/>
    <col min="4620" max="4620" width="17.75" style="9" customWidth="1"/>
    <col min="4621" max="4621" width="12.125" style="9" customWidth="1"/>
    <col min="4622" max="4855" width="7" style="9"/>
    <col min="4856" max="4856" width="17.25" style="9" customWidth="1"/>
    <col min="4857" max="4857" width="11.375" style="9" bestFit="1" customWidth="1"/>
    <col min="4858" max="4860" width="15.875" style="9" bestFit="1" customWidth="1"/>
    <col min="4861" max="4862" width="12.125" style="9" customWidth="1"/>
    <col min="4863" max="4863" width="15.875" style="9" bestFit="1" customWidth="1"/>
    <col min="4864" max="4864" width="6.5" style="9" customWidth="1"/>
    <col min="4865" max="4865" width="8.625" style="9" bestFit="1" customWidth="1"/>
    <col min="4866" max="4866" width="14.375" style="9" bestFit="1" customWidth="1"/>
    <col min="4867" max="4869" width="15.875" style="9" bestFit="1" customWidth="1"/>
    <col min="4870" max="4870" width="19.375" style="9" customWidth="1"/>
    <col min="4871" max="4871" width="73.375" style="9" customWidth="1"/>
    <col min="4872" max="4873" width="17.75" style="9" customWidth="1"/>
    <col min="4874" max="4875" width="12.125" style="9" customWidth="1"/>
    <col min="4876" max="4876" width="17.75" style="9" customWidth="1"/>
    <col min="4877" max="4877" width="12.125" style="9" customWidth="1"/>
    <col min="4878" max="5111" width="7" style="9"/>
    <col min="5112" max="5112" width="17.25" style="9" customWidth="1"/>
    <col min="5113" max="5113" width="11.375" style="9" bestFit="1" customWidth="1"/>
    <col min="5114" max="5116" width="15.875" style="9" bestFit="1" customWidth="1"/>
    <col min="5117" max="5118" width="12.125" style="9" customWidth="1"/>
    <col min="5119" max="5119" width="15.875" style="9" bestFit="1" customWidth="1"/>
    <col min="5120" max="5120" width="6.5" style="9" customWidth="1"/>
    <col min="5121" max="5121" width="8.625" style="9" bestFit="1" customWidth="1"/>
    <col min="5122" max="5122" width="14.375" style="9" bestFit="1" customWidth="1"/>
    <col min="5123" max="5125" width="15.875" style="9" bestFit="1" customWidth="1"/>
    <col min="5126" max="5126" width="19.375" style="9" customWidth="1"/>
    <col min="5127" max="5127" width="73.375" style="9" customWidth="1"/>
    <col min="5128" max="5129" width="17.75" style="9" customWidth="1"/>
    <col min="5130" max="5131" width="12.125" style="9" customWidth="1"/>
    <col min="5132" max="5132" width="17.75" style="9" customWidth="1"/>
    <col min="5133" max="5133" width="12.125" style="9" customWidth="1"/>
    <col min="5134" max="5367" width="7" style="9"/>
    <col min="5368" max="5368" width="17.25" style="9" customWidth="1"/>
    <col min="5369" max="5369" width="11.375" style="9" bestFit="1" customWidth="1"/>
    <col min="5370" max="5372" width="15.875" style="9" bestFit="1" customWidth="1"/>
    <col min="5373" max="5374" width="12.125" style="9" customWidth="1"/>
    <col min="5375" max="5375" width="15.875" style="9" bestFit="1" customWidth="1"/>
    <col min="5376" max="5376" width="6.5" style="9" customWidth="1"/>
    <col min="5377" max="5377" width="8.625" style="9" bestFit="1" customWidth="1"/>
    <col min="5378" max="5378" width="14.375" style="9" bestFit="1" customWidth="1"/>
    <col min="5379" max="5381" width="15.875" style="9" bestFit="1" customWidth="1"/>
    <col min="5382" max="5382" width="19.375" style="9" customWidth="1"/>
    <col min="5383" max="5383" width="73.375" style="9" customWidth="1"/>
    <col min="5384" max="5385" width="17.75" style="9" customWidth="1"/>
    <col min="5386" max="5387" width="12.125" style="9" customWidth="1"/>
    <col min="5388" max="5388" width="17.75" style="9" customWidth="1"/>
    <col min="5389" max="5389" width="12.125" style="9" customWidth="1"/>
    <col min="5390" max="5623" width="7" style="9"/>
    <col min="5624" max="5624" width="17.25" style="9" customWidth="1"/>
    <col min="5625" max="5625" width="11.375" style="9" bestFit="1" customWidth="1"/>
    <col min="5626" max="5628" width="15.875" style="9" bestFit="1" customWidth="1"/>
    <col min="5629" max="5630" width="12.125" style="9" customWidth="1"/>
    <col min="5631" max="5631" width="15.875" style="9" bestFit="1" customWidth="1"/>
    <col min="5632" max="5632" width="6.5" style="9" customWidth="1"/>
    <col min="5633" max="5633" width="8.625" style="9" bestFit="1" customWidth="1"/>
    <col min="5634" max="5634" width="14.375" style="9" bestFit="1" customWidth="1"/>
    <col min="5635" max="5637" width="15.875" style="9" bestFit="1" customWidth="1"/>
    <col min="5638" max="5638" width="19.375" style="9" customWidth="1"/>
    <col min="5639" max="5639" width="73.375" style="9" customWidth="1"/>
    <col min="5640" max="5641" width="17.75" style="9" customWidth="1"/>
    <col min="5642" max="5643" width="12.125" style="9" customWidth="1"/>
    <col min="5644" max="5644" width="17.75" style="9" customWidth="1"/>
    <col min="5645" max="5645" width="12.125" style="9" customWidth="1"/>
    <col min="5646" max="5879" width="7" style="9"/>
    <col min="5880" max="5880" width="17.25" style="9" customWidth="1"/>
    <col min="5881" max="5881" width="11.375" style="9" bestFit="1" customWidth="1"/>
    <col min="5882" max="5884" width="15.875" style="9" bestFit="1" customWidth="1"/>
    <col min="5885" max="5886" width="12.125" style="9" customWidth="1"/>
    <col min="5887" max="5887" width="15.875" style="9" bestFit="1" customWidth="1"/>
    <col min="5888" max="5888" width="6.5" style="9" customWidth="1"/>
    <col min="5889" max="5889" width="8.625" style="9" bestFit="1" customWidth="1"/>
    <col min="5890" max="5890" width="14.375" style="9" bestFit="1" customWidth="1"/>
    <col min="5891" max="5893" width="15.875" style="9" bestFit="1" customWidth="1"/>
    <col min="5894" max="5894" width="19.375" style="9" customWidth="1"/>
    <col min="5895" max="5895" width="73.375" style="9" customWidth="1"/>
    <col min="5896" max="5897" width="17.75" style="9" customWidth="1"/>
    <col min="5898" max="5899" width="12.125" style="9" customWidth="1"/>
    <col min="5900" max="5900" width="17.75" style="9" customWidth="1"/>
    <col min="5901" max="5901" width="12.125" style="9" customWidth="1"/>
    <col min="5902" max="6135" width="7" style="9"/>
    <col min="6136" max="6136" width="17.25" style="9" customWidth="1"/>
    <col min="6137" max="6137" width="11.375" style="9" bestFit="1" customWidth="1"/>
    <col min="6138" max="6140" width="15.875" style="9" bestFit="1" customWidth="1"/>
    <col min="6141" max="6142" width="12.125" style="9" customWidth="1"/>
    <col min="6143" max="6143" width="15.875" style="9" bestFit="1" customWidth="1"/>
    <col min="6144" max="6144" width="6.5" style="9" customWidth="1"/>
    <col min="6145" max="6145" width="8.625" style="9" bestFit="1" customWidth="1"/>
    <col min="6146" max="6146" width="14.375" style="9" bestFit="1" customWidth="1"/>
    <col min="6147" max="6149" width="15.875" style="9" bestFit="1" customWidth="1"/>
    <col min="6150" max="6150" width="19.375" style="9" customWidth="1"/>
    <col min="6151" max="6151" width="73.375" style="9" customWidth="1"/>
    <col min="6152" max="6153" width="17.75" style="9" customWidth="1"/>
    <col min="6154" max="6155" width="12.125" style="9" customWidth="1"/>
    <col min="6156" max="6156" width="17.75" style="9" customWidth="1"/>
    <col min="6157" max="6157" width="12.125" style="9" customWidth="1"/>
    <col min="6158" max="6391" width="7" style="9"/>
    <col min="6392" max="6392" width="17.25" style="9" customWidth="1"/>
    <col min="6393" max="6393" width="11.375" style="9" bestFit="1" customWidth="1"/>
    <col min="6394" max="6396" width="15.875" style="9" bestFit="1" customWidth="1"/>
    <col min="6397" max="6398" width="12.125" style="9" customWidth="1"/>
    <col min="6399" max="6399" width="15.875" style="9" bestFit="1" customWidth="1"/>
    <col min="6400" max="6400" width="6.5" style="9" customWidth="1"/>
    <col min="6401" max="6401" width="8.625" style="9" bestFit="1" customWidth="1"/>
    <col min="6402" max="6402" width="14.375" style="9" bestFit="1" customWidth="1"/>
    <col min="6403" max="6405" width="15.875" style="9" bestFit="1" customWidth="1"/>
    <col min="6406" max="6406" width="19.375" style="9" customWidth="1"/>
    <col min="6407" max="6407" width="73.375" style="9" customWidth="1"/>
    <col min="6408" max="6409" width="17.75" style="9" customWidth="1"/>
    <col min="6410" max="6411" width="12.125" style="9" customWidth="1"/>
    <col min="6412" max="6412" width="17.75" style="9" customWidth="1"/>
    <col min="6413" max="6413" width="12.125" style="9" customWidth="1"/>
    <col min="6414" max="6647" width="7" style="9"/>
    <col min="6648" max="6648" width="17.25" style="9" customWidth="1"/>
    <col min="6649" max="6649" width="11.375" style="9" bestFit="1" customWidth="1"/>
    <col min="6650" max="6652" width="15.875" style="9" bestFit="1" customWidth="1"/>
    <col min="6653" max="6654" width="12.125" style="9" customWidth="1"/>
    <col min="6655" max="6655" width="15.875" style="9" bestFit="1" customWidth="1"/>
    <col min="6656" max="6656" width="6.5" style="9" customWidth="1"/>
    <col min="6657" max="6657" width="8.625" style="9" bestFit="1" customWidth="1"/>
    <col min="6658" max="6658" width="14.375" style="9" bestFit="1" customWidth="1"/>
    <col min="6659" max="6661" width="15.875" style="9" bestFit="1" customWidth="1"/>
    <col min="6662" max="6662" width="19.375" style="9" customWidth="1"/>
    <col min="6663" max="6663" width="73.375" style="9" customWidth="1"/>
    <col min="6664" max="6665" width="17.75" style="9" customWidth="1"/>
    <col min="6666" max="6667" width="12.125" style="9" customWidth="1"/>
    <col min="6668" max="6668" width="17.75" style="9" customWidth="1"/>
    <col min="6669" max="6669" width="12.125" style="9" customWidth="1"/>
    <col min="6670" max="6903" width="7" style="9"/>
    <col min="6904" max="6904" width="17.25" style="9" customWidth="1"/>
    <col min="6905" max="6905" width="11.375" style="9" bestFit="1" customWidth="1"/>
    <col min="6906" max="6908" width="15.875" style="9" bestFit="1" customWidth="1"/>
    <col min="6909" max="6910" width="12.125" style="9" customWidth="1"/>
    <col min="6911" max="6911" width="15.875" style="9" bestFit="1" customWidth="1"/>
    <col min="6912" max="6912" width="6.5" style="9" customWidth="1"/>
    <col min="6913" max="6913" width="8.625" style="9" bestFit="1" customWidth="1"/>
    <col min="6914" max="6914" width="14.375" style="9" bestFit="1" customWidth="1"/>
    <col min="6915" max="6917" width="15.875" style="9" bestFit="1" customWidth="1"/>
    <col min="6918" max="6918" width="19.375" style="9" customWidth="1"/>
    <col min="6919" max="6919" width="73.375" style="9" customWidth="1"/>
    <col min="6920" max="6921" width="17.75" style="9" customWidth="1"/>
    <col min="6922" max="6923" width="12.125" style="9" customWidth="1"/>
    <col min="6924" max="6924" width="17.75" style="9" customWidth="1"/>
    <col min="6925" max="6925" width="12.125" style="9" customWidth="1"/>
    <col min="6926" max="7159" width="7" style="9"/>
    <col min="7160" max="7160" width="17.25" style="9" customWidth="1"/>
    <col min="7161" max="7161" width="11.375" style="9" bestFit="1" customWidth="1"/>
    <col min="7162" max="7164" width="15.875" style="9" bestFit="1" customWidth="1"/>
    <col min="7165" max="7166" width="12.125" style="9" customWidth="1"/>
    <col min="7167" max="7167" width="15.875" style="9" bestFit="1" customWidth="1"/>
    <col min="7168" max="7168" width="6.5" style="9" customWidth="1"/>
    <col min="7169" max="7169" width="8.625" style="9" bestFit="1" customWidth="1"/>
    <col min="7170" max="7170" width="14.375" style="9" bestFit="1" customWidth="1"/>
    <col min="7171" max="7173" width="15.875" style="9" bestFit="1" customWidth="1"/>
    <col min="7174" max="7174" width="19.375" style="9" customWidth="1"/>
    <col min="7175" max="7175" width="73.375" style="9" customWidth="1"/>
    <col min="7176" max="7177" width="17.75" style="9" customWidth="1"/>
    <col min="7178" max="7179" width="12.125" style="9" customWidth="1"/>
    <col min="7180" max="7180" width="17.75" style="9" customWidth="1"/>
    <col min="7181" max="7181" width="12.125" style="9" customWidth="1"/>
    <col min="7182" max="7415" width="7" style="9"/>
    <col min="7416" max="7416" width="17.25" style="9" customWidth="1"/>
    <col min="7417" max="7417" width="11.375" style="9" bestFit="1" customWidth="1"/>
    <col min="7418" max="7420" width="15.875" style="9" bestFit="1" customWidth="1"/>
    <col min="7421" max="7422" width="12.125" style="9" customWidth="1"/>
    <col min="7423" max="7423" width="15.875" style="9" bestFit="1" customWidth="1"/>
    <col min="7424" max="7424" width="6.5" style="9" customWidth="1"/>
    <col min="7425" max="7425" width="8.625" style="9" bestFit="1" customWidth="1"/>
    <col min="7426" max="7426" width="14.375" style="9" bestFit="1" customWidth="1"/>
    <col min="7427" max="7429" width="15.875" style="9" bestFit="1" customWidth="1"/>
    <col min="7430" max="7430" width="19.375" style="9" customWidth="1"/>
    <col min="7431" max="7431" width="73.375" style="9" customWidth="1"/>
    <col min="7432" max="7433" width="17.75" style="9" customWidth="1"/>
    <col min="7434" max="7435" width="12.125" style="9" customWidth="1"/>
    <col min="7436" max="7436" width="17.75" style="9" customWidth="1"/>
    <col min="7437" max="7437" width="12.125" style="9" customWidth="1"/>
    <col min="7438" max="7671" width="7" style="9"/>
    <col min="7672" max="7672" width="17.25" style="9" customWidth="1"/>
    <col min="7673" max="7673" width="11.375" style="9" bestFit="1" customWidth="1"/>
    <col min="7674" max="7676" width="15.875" style="9" bestFit="1" customWidth="1"/>
    <col min="7677" max="7678" width="12.125" style="9" customWidth="1"/>
    <col min="7679" max="7679" width="15.875" style="9" bestFit="1" customWidth="1"/>
    <col min="7680" max="7680" width="6.5" style="9" customWidth="1"/>
    <col min="7681" max="7681" width="8.625" style="9" bestFit="1" customWidth="1"/>
    <col min="7682" max="7682" width="14.375" style="9" bestFit="1" customWidth="1"/>
    <col min="7683" max="7685" width="15.875" style="9" bestFit="1" customWidth="1"/>
    <col min="7686" max="7686" width="19.375" style="9" customWidth="1"/>
    <col min="7687" max="7687" width="73.375" style="9" customWidth="1"/>
    <col min="7688" max="7689" width="17.75" style="9" customWidth="1"/>
    <col min="7690" max="7691" width="12.125" style="9" customWidth="1"/>
    <col min="7692" max="7692" width="17.75" style="9" customWidth="1"/>
    <col min="7693" max="7693" width="12.125" style="9" customWidth="1"/>
    <col min="7694" max="7927" width="7" style="9"/>
    <col min="7928" max="7928" width="17.25" style="9" customWidth="1"/>
    <col min="7929" max="7929" width="11.375" style="9" bestFit="1" customWidth="1"/>
    <col min="7930" max="7932" width="15.875" style="9" bestFit="1" customWidth="1"/>
    <col min="7933" max="7934" width="12.125" style="9" customWidth="1"/>
    <col min="7935" max="7935" width="15.875" style="9" bestFit="1" customWidth="1"/>
    <col min="7936" max="7936" width="6.5" style="9" customWidth="1"/>
    <col min="7937" max="7937" width="8.625" style="9" bestFit="1" customWidth="1"/>
    <col min="7938" max="7938" width="14.375" style="9" bestFit="1" customWidth="1"/>
    <col min="7939" max="7941" width="15.875" style="9" bestFit="1" customWidth="1"/>
    <col min="7942" max="7942" width="19.375" style="9" customWidth="1"/>
    <col min="7943" max="7943" width="73.375" style="9" customWidth="1"/>
    <col min="7944" max="7945" width="17.75" style="9" customWidth="1"/>
    <col min="7946" max="7947" width="12.125" style="9" customWidth="1"/>
    <col min="7948" max="7948" width="17.75" style="9" customWidth="1"/>
    <col min="7949" max="7949" width="12.125" style="9" customWidth="1"/>
    <col min="7950" max="8183" width="7" style="9"/>
    <col min="8184" max="8184" width="17.25" style="9" customWidth="1"/>
    <col min="8185" max="8185" width="11.375" style="9" bestFit="1" customWidth="1"/>
    <col min="8186" max="8188" width="15.875" style="9" bestFit="1" customWidth="1"/>
    <col min="8189" max="8190" width="12.125" style="9" customWidth="1"/>
    <col min="8191" max="8191" width="15.875" style="9" bestFit="1" customWidth="1"/>
    <col min="8192" max="8192" width="6.5" style="9" customWidth="1"/>
    <col min="8193" max="8193" width="8.625" style="9" bestFit="1" customWidth="1"/>
    <col min="8194" max="8194" width="14.375" style="9" bestFit="1" customWidth="1"/>
    <col min="8195" max="8197" width="15.875" style="9" bestFit="1" customWidth="1"/>
    <col min="8198" max="8198" width="19.375" style="9" customWidth="1"/>
    <col min="8199" max="8199" width="73.375" style="9" customWidth="1"/>
    <col min="8200" max="8201" width="17.75" style="9" customWidth="1"/>
    <col min="8202" max="8203" width="12.125" style="9" customWidth="1"/>
    <col min="8204" max="8204" width="17.75" style="9" customWidth="1"/>
    <col min="8205" max="8205" width="12.125" style="9" customWidth="1"/>
    <col min="8206" max="8439" width="7" style="9"/>
    <col min="8440" max="8440" width="17.25" style="9" customWidth="1"/>
    <col min="8441" max="8441" width="11.375" style="9" bestFit="1" customWidth="1"/>
    <col min="8442" max="8444" width="15.875" style="9" bestFit="1" customWidth="1"/>
    <col min="8445" max="8446" width="12.125" style="9" customWidth="1"/>
    <col min="8447" max="8447" width="15.875" style="9" bestFit="1" customWidth="1"/>
    <col min="8448" max="8448" width="6.5" style="9" customWidth="1"/>
    <col min="8449" max="8449" width="8.625" style="9" bestFit="1" customWidth="1"/>
    <col min="8450" max="8450" width="14.375" style="9" bestFit="1" customWidth="1"/>
    <col min="8451" max="8453" width="15.875" style="9" bestFit="1" customWidth="1"/>
    <col min="8454" max="8454" width="19.375" style="9" customWidth="1"/>
    <col min="8455" max="8455" width="73.375" style="9" customWidth="1"/>
    <col min="8456" max="8457" width="17.75" style="9" customWidth="1"/>
    <col min="8458" max="8459" width="12.125" style="9" customWidth="1"/>
    <col min="8460" max="8460" width="17.75" style="9" customWidth="1"/>
    <col min="8461" max="8461" width="12.125" style="9" customWidth="1"/>
    <col min="8462" max="8695" width="7" style="9"/>
    <col min="8696" max="8696" width="17.25" style="9" customWidth="1"/>
    <col min="8697" max="8697" width="11.375" style="9" bestFit="1" customWidth="1"/>
    <col min="8698" max="8700" width="15.875" style="9" bestFit="1" customWidth="1"/>
    <col min="8701" max="8702" width="12.125" style="9" customWidth="1"/>
    <col min="8703" max="8703" width="15.875" style="9" bestFit="1" customWidth="1"/>
    <col min="8704" max="8704" width="6.5" style="9" customWidth="1"/>
    <col min="8705" max="8705" width="8.625" style="9" bestFit="1" customWidth="1"/>
    <col min="8706" max="8706" width="14.375" style="9" bestFit="1" customWidth="1"/>
    <col min="8707" max="8709" width="15.875" style="9" bestFit="1" customWidth="1"/>
    <col min="8710" max="8710" width="19.375" style="9" customWidth="1"/>
    <col min="8711" max="8711" width="73.375" style="9" customWidth="1"/>
    <col min="8712" max="8713" width="17.75" style="9" customWidth="1"/>
    <col min="8714" max="8715" width="12.125" style="9" customWidth="1"/>
    <col min="8716" max="8716" width="17.75" style="9" customWidth="1"/>
    <col min="8717" max="8717" width="12.125" style="9" customWidth="1"/>
    <col min="8718" max="8951" width="7" style="9"/>
    <col min="8952" max="8952" width="17.25" style="9" customWidth="1"/>
    <col min="8953" max="8953" width="11.375" style="9" bestFit="1" customWidth="1"/>
    <col min="8954" max="8956" width="15.875" style="9" bestFit="1" customWidth="1"/>
    <col min="8957" max="8958" width="12.125" style="9" customWidth="1"/>
    <col min="8959" max="8959" width="15.875" style="9" bestFit="1" customWidth="1"/>
    <col min="8960" max="8960" width="6.5" style="9" customWidth="1"/>
    <col min="8961" max="8961" width="8.625" style="9" bestFit="1" customWidth="1"/>
    <col min="8962" max="8962" width="14.375" style="9" bestFit="1" customWidth="1"/>
    <col min="8963" max="8965" width="15.875" style="9" bestFit="1" customWidth="1"/>
    <col min="8966" max="8966" width="19.375" style="9" customWidth="1"/>
    <col min="8967" max="8967" width="73.375" style="9" customWidth="1"/>
    <col min="8968" max="8969" width="17.75" style="9" customWidth="1"/>
    <col min="8970" max="8971" width="12.125" style="9" customWidth="1"/>
    <col min="8972" max="8972" width="17.75" style="9" customWidth="1"/>
    <col min="8973" max="8973" width="12.125" style="9" customWidth="1"/>
    <col min="8974" max="9207" width="7" style="9"/>
    <col min="9208" max="9208" width="17.25" style="9" customWidth="1"/>
    <col min="9209" max="9209" width="11.375" style="9" bestFit="1" customWidth="1"/>
    <col min="9210" max="9212" width="15.875" style="9" bestFit="1" customWidth="1"/>
    <col min="9213" max="9214" width="12.125" style="9" customWidth="1"/>
    <col min="9215" max="9215" width="15.875" style="9" bestFit="1" customWidth="1"/>
    <col min="9216" max="9216" width="6.5" style="9" customWidth="1"/>
    <col min="9217" max="9217" width="8.625" style="9" bestFit="1" customWidth="1"/>
    <col min="9218" max="9218" width="14.375" style="9" bestFit="1" customWidth="1"/>
    <col min="9219" max="9221" width="15.875" style="9" bestFit="1" customWidth="1"/>
    <col min="9222" max="9222" width="19.375" style="9" customWidth="1"/>
    <col min="9223" max="9223" width="73.375" style="9" customWidth="1"/>
    <col min="9224" max="9225" width="17.75" style="9" customWidth="1"/>
    <col min="9226" max="9227" width="12.125" style="9" customWidth="1"/>
    <col min="9228" max="9228" width="17.75" style="9" customWidth="1"/>
    <col min="9229" max="9229" width="12.125" style="9" customWidth="1"/>
    <col min="9230" max="9463" width="7" style="9"/>
    <col min="9464" max="9464" width="17.25" style="9" customWidth="1"/>
    <col min="9465" max="9465" width="11.375" style="9" bestFit="1" customWidth="1"/>
    <col min="9466" max="9468" width="15.875" style="9" bestFit="1" customWidth="1"/>
    <col min="9469" max="9470" width="12.125" style="9" customWidth="1"/>
    <col min="9471" max="9471" width="15.875" style="9" bestFit="1" customWidth="1"/>
    <col min="9472" max="9472" width="6.5" style="9" customWidth="1"/>
    <col min="9473" max="9473" width="8.625" style="9" bestFit="1" customWidth="1"/>
    <col min="9474" max="9474" width="14.375" style="9" bestFit="1" customWidth="1"/>
    <col min="9475" max="9477" width="15.875" style="9" bestFit="1" customWidth="1"/>
    <col min="9478" max="9478" width="19.375" style="9" customWidth="1"/>
    <col min="9479" max="9479" width="73.375" style="9" customWidth="1"/>
    <col min="9480" max="9481" width="17.75" style="9" customWidth="1"/>
    <col min="9482" max="9483" width="12.125" style="9" customWidth="1"/>
    <col min="9484" max="9484" width="17.75" style="9" customWidth="1"/>
    <col min="9485" max="9485" width="12.125" style="9" customWidth="1"/>
    <col min="9486" max="9719" width="7" style="9"/>
    <col min="9720" max="9720" width="17.25" style="9" customWidth="1"/>
    <col min="9721" max="9721" width="11.375" style="9" bestFit="1" customWidth="1"/>
    <col min="9722" max="9724" width="15.875" style="9" bestFit="1" customWidth="1"/>
    <col min="9725" max="9726" width="12.125" style="9" customWidth="1"/>
    <col min="9727" max="9727" width="15.875" style="9" bestFit="1" customWidth="1"/>
    <col min="9728" max="9728" width="6.5" style="9" customWidth="1"/>
    <col min="9729" max="9729" width="8.625" style="9" bestFit="1" customWidth="1"/>
    <col min="9730" max="9730" width="14.375" style="9" bestFit="1" customWidth="1"/>
    <col min="9731" max="9733" width="15.875" style="9" bestFit="1" customWidth="1"/>
    <col min="9734" max="9734" width="19.375" style="9" customWidth="1"/>
    <col min="9735" max="9735" width="73.375" style="9" customWidth="1"/>
    <col min="9736" max="9737" width="17.75" style="9" customWidth="1"/>
    <col min="9738" max="9739" width="12.125" style="9" customWidth="1"/>
    <col min="9740" max="9740" width="17.75" style="9" customWidth="1"/>
    <col min="9741" max="9741" width="12.125" style="9" customWidth="1"/>
    <col min="9742" max="9975" width="7" style="9"/>
    <col min="9976" max="9976" width="17.25" style="9" customWidth="1"/>
    <col min="9977" max="9977" width="11.375" style="9" bestFit="1" customWidth="1"/>
    <col min="9978" max="9980" width="15.875" style="9" bestFit="1" customWidth="1"/>
    <col min="9981" max="9982" width="12.125" style="9" customWidth="1"/>
    <col min="9983" max="9983" width="15.875" style="9" bestFit="1" customWidth="1"/>
    <col min="9984" max="9984" width="6.5" style="9" customWidth="1"/>
    <col min="9985" max="9985" width="8.625" style="9" bestFit="1" customWidth="1"/>
    <col min="9986" max="9986" width="14.375" style="9" bestFit="1" customWidth="1"/>
    <col min="9987" max="9989" width="15.875" style="9" bestFit="1" customWidth="1"/>
    <col min="9990" max="9990" width="19.375" style="9" customWidth="1"/>
    <col min="9991" max="9991" width="73.375" style="9" customWidth="1"/>
    <col min="9992" max="9993" width="17.75" style="9" customWidth="1"/>
    <col min="9994" max="9995" width="12.125" style="9" customWidth="1"/>
    <col min="9996" max="9996" width="17.75" style="9" customWidth="1"/>
    <col min="9997" max="9997" width="12.125" style="9" customWidth="1"/>
    <col min="9998" max="10231" width="7" style="9"/>
    <col min="10232" max="10232" width="17.25" style="9" customWidth="1"/>
    <col min="10233" max="10233" width="11.375" style="9" bestFit="1" customWidth="1"/>
    <col min="10234" max="10236" width="15.875" style="9" bestFit="1" customWidth="1"/>
    <col min="10237" max="10238" width="12.125" style="9" customWidth="1"/>
    <col min="10239" max="10239" width="15.875" style="9" bestFit="1" customWidth="1"/>
    <col min="10240" max="10240" width="6.5" style="9" customWidth="1"/>
    <col min="10241" max="10241" width="8.625" style="9" bestFit="1" customWidth="1"/>
    <col min="10242" max="10242" width="14.375" style="9" bestFit="1" customWidth="1"/>
    <col min="10243" max="10245" width="15.875" style="9" bestFit="1" customWidth="1"/>
    <col min="10246" max="10246" width="19.375" style="9" customWidth="1"/>
    <col min="10247" max="10247" width="73.375" style="9" customWidth="1"/>
    <col min="10248" max="10249" width="17.75" style="9" customWidth="1"/>
    <col min="10250" max="10251" width="12.125" style="9" customWidth="1"/>
    <col min="10252" max="10252" width="17.75" style="9" customWidth="1"/>
    <col min="10253" max="10253" width="12.125" style="9" customWidth="1"/>
    <col min="10254" max="10487" width="7" style="9"/>
    <col min="10488" max="10488" width="17.25" style="9" customWidth="1"/>
    <col min="10489" max="10489" width="11.375" style="9" bestFit="1" customWidth="1"/>
    <col min="10490" max="10492" width="15.875" style="9" bestFit="1" customWidth="1"/>
    <col min="10493" max="10494" width="12.125" style="9" customWidth="1"/>
    <col min="10495" max="10495" width="15.875" style="9" bestFit="1" customWidth="1"/>
    <col min="10496" max="10496" width="6.5" style="9" customWidth="1"/>
    <col min="10497" max="10497" width="8.625" style="9" bestFit="1" customWidth="1"/>
    <col min="10498" max="10498" width="14.375" style="9" bestFit="1" customWidth="1"/>
    <col min="10499" max="10501" width="15.875" style="9" bestFit="1" customWidth="1"/>
    <col min="10502" max="10502" width="19.375" style="9" customWidth="1"/>
    <col min="10503" max="10503" width="73.375" style="9" customWidth="1"/>
    <col min="10504" max="10505" width="17.75" style="9" customWidth="1"/>
    <col min="10506" max="10507" width="12.125" style="9" customWidth="1"/>
    <col min="10508" max="10508" width="17.75" style="9" customWidth="1"/>
    <col min="10509" max="10509" width="12.125" style="9" customWidth="1"/>
    <col min="10510" max="10743" width="7" style="9"/>
    <col min="10744" max="10744" width="17.25" style="9" customWidth="1"/>
    <col min="10745" max="10745" width="11.375" style="9" bestFit="1" customWidth="1"/>
    <col min="10746" max="10748" width="15.875" style="9" bestFit="1" customWidth="1"/>
    <col min="10749" max="10750" width="12.125" style="9" customWidth="1"/>
    <col min="10751" max="10751" width="15.875" style="9" bestFit="1" customWidth="1"/>
    <col min="10752" max="10752" width="6.5" style="9" customWidth="1"/>
    <col min="10753" max="10753" width="8.625" style="9" bestFit="1" customWidth="1"/>
    <col min="10754" max="10754" width="14.375" style="9" bestFit="1" customWidth="1"/>
    <col min="10755" max="10757" width="15.875" style="9" bestFit="1" customWidth="1"/>
    <col min="10758" max="10758" width="19.375" style="9" customWidth="1"/>
    <col min="10759" max="10759" width="73.375" style="9" customWidth="1"/>
    <col min="10760" max="10761" width="17.75" style="9" customWidth="1"/>
    <col min="10762" max="10763" width="12.125" style="9" customWidth="1"/>
    <col min="10764" max="10764" width="17.75" style="9" customWidth="1"/>
    <col min="10765" max="10765" width="12.125" style="9" customWidth="1"/>
    <col min="10766" max="10999" width="7" style="9"/>
    <col min="11000" max="11000" width="17.25" style="9" customWidth="1"/>
    <col min="11001" max="11001" width="11.375" style="9" bestFit="1" customWidth="1"/>
    <col min="11002" max="11004" width="15.875" style="9" bestFit="1" customWidth="1"/>
    <col min="11005" max="11006" width="12.125" style="9" customWidth="1"/>
    <col min="11007" max="11007" width="15.875" style="9" bestFit="1" customWidth="1"/>
    <col min="11008" max="11008" width="6.5" style="9" customWidth="1"/>
    <col min="11009" max="11009" width="8.625" style="9" bestFit="1" customWidth="1"/>
    <col min="11010" max="11010" width="14.375" style="9" bestFit="1" customWidth="1"/>
    <col min="11011" max="11013" width="15.875" style="9" bestFit="1" customWidth="1"/>
    <col min="11014" max="11014" width="19.375" style="9" customWidth="1"/>
    <col min="11015" max="11015" width="73.375" style="9" customWidth="1"/>
    <col min="11016" max="11017" width="17.75" style="9" customWidth="1"/>
    <col min="11018" max="11019" width="12.125" style="9" customWidth="1"/>
    <col min="11020" max="11020" width="17.75" style="9" customWidth="1"/>
    <col min="11021" max="11021" width="12.125" style="9" customWidth="1"/>
    <col min="11022" max="11255" width="7" style="9"/>
    <col min="11256" max="11256" width="17.25" style="9" customWidth="1"/>
    <col min="11257" max="11257" width="11.375" style="9" bestFit="1" customWidth="1"/>
    <col min="11258" max="11260" width="15.875" style="9" bestFit="1" customWidth="1"/>
    <col min="11261" max="11262" width="12.125" style="9" customWidth="1"/>
    <col min="11263" max="11263" width="15.875" style="9" bestFit="1" customWidth="1"/>
    <col min="11264" max="11264" width="6.5" style="9" customWidth="1"/>
    <col min="11265" max="11265" width="8.625" style="9" bestFit="1" customWidth="1"/>
    <col min="11266" max="11266" width="14.375" style="9" bestFit="1" customWidth="1"/>
    <col min="11267" max="11269" width="15.875" style="9" bestFit="1" customWidth="1"/>
    <col min="11270" max="11270" width="19.375" style="9" customWidth="1"/>
    <col min="11271" max="11271" width="73.375" style="9" customWidth="1"/>
    <col min="11272" max="11273" width="17.75" style="9" customWidth="1"/>
    <col min="11274" max="11275" width="12.125" style="9" customWidth="1"/>
    <col min="11276" max="11276" width="17.75" style="9" customWidth="1"/>
    <col min="11277" max="11277" width="12.125" style="9" customWidth="1"/>
    <col min="11278" max="11511" width="7" style="9"/>
    <col min="11512" max="11512" width="17.25" style="9" customWidth="1"/>
    <col min="11513" max="11513" width="11.375" style="9" bestFit="1" customWidth="1"/>
    <col min="11514" max="11516" width="15.875" style="9" bestFit="1" customWidth="1"/>
    <col min="11517" max="11518" width="12.125" style="9" customWidth="1"/>
    <col min="11519" max="11519" width="15.875" style="9" bestFit="1" customWidth="1"/>
    <col min="11520" max="11520" width="6.5" style="9" customWidth="1"/>
    <col min="11521" max="11521" width="8.625" style="9" bestFit="1" customWidth="1"/>
    <col min="11522" max="11522" width="14.375" style="9" bestFit="1" customWidth="1"/>
    <col min="11523" max="11525" width="15.875" style="9" bestFit="1" customWidth="1"/>
    <col min="11526" max="11526" width="19.375" style="9" customWidth="1"/>
    <col min="11527" max="11527" width="73.375" style="9" customWidth="1"/>
    <col min="11528" max="11529" width="17.75" style="9" customWidth="1"/>
    <col min="11530" max="11531" width="12.125" style="9" customWidth="1"/>
    <col min="11532" max="11532" width="17.75" style="9" customWidth="1"/>
    <col min="11533" max="11533" width="12.125" style="9" customWidth="1"/>
    <col min="11534" max="11767" width="7" style="9"/>
    <col min="11768" max="11768" width="17.25" style="9" customWidth="1"/>
    <col min="11769" max="11769" width="11.375" style="9" bestFit="1" customWidth="1"/>
    <col min="11770" max="11772" width="15.875" style="9" bestFit="1" customWidth="1"/>
    <col min="11773" max="11774" width="12.125" style="9" customWidth="1"/>
    <col min="11775" max="11775" width="15.875" style="9" bestFit="1" customWidth="1"/>
    <col min="11776" max="11776" width="6.5" style="9" customWidth="1"/>
    <col min="11777" max="11777" width="8.625" style="9" bestFit="1" customWidth="1"/>
    <col min="11778" max="11778" width="14.375" style="9" bestFit="1" customWidth="1"/>
    <col min="11779" max="11781" width="15.875" style="9" bestFit="1" customWidth="1"/>
    <col min="11782" max="11782" width="19.375" style="9" customWidth="1"/>
    <col min="11783" max="11783" width="73.375" style="9" customWidth="1"/>
    <col min="11784" max="11785" width="17.75" style="9" customWidth="1"/>
    <col min="11786" max="11787" width="12.125" style="9" customWidth="1"/>
    <col min="11788" max="11788" width="17.75" style="9" customWidth="1"/>
    <col min="11789" max="11789" width="12.125" style="9" customWidth="1"/>
    <col min="11790" max="12023" width="7" style="9"/>
    <col min="12024" max="12024" width="17.25" style="9" customWidth="1"/>
    <col min="12025" max="12025" width="11.375" style="9" bestFit="1" customWidth="1"/>
    <col min="12026" max="12028" width="15.875" style="9" bestFit="1" customWidth="1"/>
    <col min="12029" max="12030" width="12.125" style="9" customWidth="1"/>
    <col min="12031" max="12031" width="15.875" style="9" bestFit="1" customWidth="1"/>
    <col min="12032" max="12032" width="6.5" style="9" customWidth="1"/>
    <col min="12033" max="12033" width="8.625" style="9" bestFit="1" customWidth="1"/>
    <col min="12034" max="12034" width="14.375" style="9" bestFit="1" customWidth="1"/>
    <col min="12035" max="12037" width="15.875" style="9" bestFit="1" customWidth="1"/>
    <col min="12038" max="12038" width="19.375" style="9" customWidth="1"/>
    <col min="12039" max="12039" width="73.375" style="9" customWidth="1"/>
    <col min="12040" max="12041" width="17.75" style="9" customWidth="1"/>
    <col min="12042" max="12043" width="12.125" style="9" customWidth="1"/>
    <col min="12044" max="12044" width="17.75" style="9" customWidth="1"/>
    <col min="12045" max="12045" width="12.125" style="9" customWidth="1"/>
    <col min="12046" max="12279" width="7" style="9"/>
    <col min="12280" max="12280" width="17.25" style="9" customWidth="1"/>
    <col min="12281" max="12281" width="11.375" style="9" bestFit="1" customWidth="1"/>
    <col min="12282" max="12284" width="15.875" style="9" bestFit="1" customWidth="1"/>
    <col min="12285" max="12286" width="12.125" style="9" customWidth="1"/>
    <col min="12287" max="12287" width="15.875" style="9" bestFit="1" customWidth="1"/>
    <col min="12288" max="12288" width="6.5" style="9" customWidth="1"/>
    <col min="12289" max="12289" width="8.625" style="9" bestFit="1" customWidth="1"/>
    <col min="12290" max="12290" width="14.375" style="9" bestFit="1" customWidth="1"/>
    <col min="12291" max="12293" width="15.875" style="9" bestFit="1" customWidth="1"/>
    <col min="12294" max="12294" width="19.375" style="9" customWidth="1"/>
    <col min="12295" max="12295" width="73.375" style="9" customWidth="1"/>
    <col min="12296" max="12297" width="17.75" style="9" customWidth="1"/>
    <col min="12298" max="12299" width="12.125" style="9" customWidth="1"/>
    <col min="12300" max="12300" width="17.75" style="9" customWidth="1"/>
    <col min="12301" max="12301" width="12.125" style="9" customWidth="1"/>
    <col min="12302" max="12535" width="7" style="9"/>
    <col min="12536" max="12536" width="17.25" style="9" customWidth="1"/>
    <col min="12537" max="12537" width="11.375" style="9" bestFit="1" customWidth="1"/>
    <col min="12538" max="12540" width="15.875" style="9" bestFit="1" customWidth="1"/>
    <col min="12541" max="12542" width="12.125" style="9" customWidth="1"/>
    <col min="12543" max="12543" width="15.875" style="9" bestFit="1" customWidth="1"/>
    <col min="12544" max="12544" width="6.5" style="9" customWidth="1"/>
    <col min="12545" max="12545" width="8.625" style="9" bestFit="1" customWidth="1"/>
    <col min="12546" max="12546" width="14.375" style="9" bestFit="1" customWidth="1"/>
    <col min="12547" max="12549" width="15.875" style="9" bestFit="1" customWidth="1"/>
    <col min="12550" max="12550" width="19.375" style="9" customWidth="1"/>
    <col min="12551" max="12551" width="73.375" style="9" customWidth="1"/>
    <col min="12552" max="12553" width="17.75" style="9" customWidth="1"/>
    <col min="12554" max="12555" width="12.125" style="9" customWidth="1"/>
    <col min="12556" max="12556" width="17.75" style="9" customWidth="1"/>
    <col min="12557" max="12557" width="12.125" style="9" customWidth="1"/>
    <col min="12558" max="12791" width="7" style="9"/>
    <col min="12792" max="12792" width="17.25" style="9" customWidth="1"/>
    <col min="12793" max="12793" width="11.375" style="9" bestFit="1" customWidth="1"/>
    <col min="12794" max="12796" width="15.875" style="9" bestFit="1" customWidth="1"/>
    <col min="12797" max="12798" width="12.125" style="9" customWidth="1"/>
    <col min="12799" max="12799" width="15.875" style="9" bestFit="1" customWidth="1"/>
    <col min="12800" max="12800" width="6.5" style="9" customWidth="1"/>
    <col min="12801" max="12801" width="8.625" style="9" bestFit="1" customWidth="1"/>
    <col min="12802" max="12802" width="14.375" style="9" bestFit="1" customWidth="1"/>
    <col min="12803" max="12805" width="15.875" style="9" bestFit="1" customWidth="1"/>
    <col min="12806" max="12806" width="19.375" style="9" customWidth="1"/>
    <col min="12807" max="12807" width="73.375" style="9" customWidth="1"/>
    <col min="12808" max="12809" width="17.75" style="9" customWidth="1"/>
    <col min="12810" max="12811" width="12.125" style="9" customWidth="1"/>
    <col min="12812" max="12812" width="17.75" style="9" customWidth="1"/>
    <col min="12813" max="12813" width="12.125" style="9" customWidth="1"/>
    <col min="12814" max="13047" width="7" style="9"/>
    <col min="13048" max="13048" width="17.25" style="9" customWidth="1"/>
    <col min="13049" max="13049" width="11.375" style="9" bestFit="1" customWidth="1"/>
    <col min="13050" max="13052" width="15.875" style="9" bestFit="1" customWidth="1"/>
    <col min="13053" max="13054" width="12.125" style="9" customWidth="1"/>
    <col min="13055" max="13055" width="15.875" style="9" bestFit="1" customWidth="1"/>
    <col min="13056" max="13056" width="6.5" style="9" customWidth="1"/>
    <col min="13057" max="13057" width="8.625" style="9" bestFit="1" customWidth="1"/>
    <col min="13058" max="13058" width="14.375" style="9" bestFit="1" customWidth="1"/>
    <col min="13059" max="13061" width="15.875" style="9" bestFit="1" customWidth="1"/>
    <col min="13062" max="13062" width="19.375" style="9" customWidth="1"/>
    <col min="13063" max="13063" width="73.375" style="9" customWidth="1"/>
    <col min="13064" max="13065" width="17.75" style="9" customWidth="1"/>
    <col min="13066" max="13067" width="12.125" style="9" customWidth="1"/>
    <col min="13068" max="13068" width="17.75" style="9" customWidth="1"/>
    <col min="13069" max="13069" width="12.125" style="9" customWidth="1"/>
    <col min="13070" max="13303" width="7" style="9"/>
    <col min="13304" max="13304" width="17.25" style="9" customWidth="1"/>
    <col min="13305" max="13305" width="11.375" style="9" bestFit="1" customWidth="1"/>
    <col min="13306" max="13308" width="15.875" style="9" bestFit="1" customWidth="1"/>
    <col min="13309" max="13310" width="12.125" style="9" customWidth="1"/>
    <col min="13311" max="13311" width="15.875" style="9" bestFit="1" customWidth="1"/>
    <col min="13312" max="13312" width="6.5" style="9" customWidth="1"/>
    <col min="13313" max="13313" width="8.625" style="9" bestFit="1" customWidth="1"/>
    <col min="13314" max="13314" width="14.375" style="9" bestFit="1" customWidth="1"/>
    <col min="13315" max="13317" width="15.875" style="9" bestFit="1" customWidth="1"/>
    <col min="13318" max="13318" width="19.375" style="9" customWidth="1"/>
    <col min="13319" max="13319" width="73.375" style="9" customWidth="1"/>
    <col min="13320" max="13321" width="17.75" style="9" customWidth="1"/>
    <col min="13322" max="13323" width="12.125" style="9" customWidth="1"/>
    <col min="13324" max="13324" width="17.75" style="9" customWidth="1"/>
    <col min="13325" max="13325" width="12.125" style="9" customWidth="1"/>
    <col min="13326" max="13559" width="7" style="9"/>
    <col min="13560" max="13560" width="17.25" style="9" customWidth="1"/>
    <col min="13561" max="13561" width="11.375" style="9" bestFit="1" customWidth="1"/>
    <col min="13562" max="13564" width="15.875" style="9" bestFit="1" customWidth="1"/>
    <col min="13565" max="13566" width="12.125" style="9" customWidth="1"/>
    <col min="13567" max="13567" width="15.875" style="9" bestFit="1" customWidth="1"/>
    <col min="13568" max="13568" width="6.5" style="9" customWidth="1"/>
    <col min="13569" max="13569" width="8.625" style="9" bestFit="1" customWidth="1"/>
    <col min="13570" max="13570" width="14.375" style="9" bestFit="1" customWidth="1"/>
    <col min="13571" max="13573" width="15.875" style="9" bestFit="1" customWidth="1"/>
    <col min="13574" max="13574" width="19.375" style="9" customWidth="1"/>
    <col min="13575" max="13575" width="73.375" style="9" customWidth="1"/>
    <col min="13576" max="13577" width="17.75" style="9" customWidth="1"/>
    <col min="13578" max="13579" width="12.125" style="9" customWidth="1"/>
    <col min="13580" max="13580" width="17.75" style="9" customWidth="1"/>
    <col min="13581" max="13581" width="12.125" style="9" customWidth="1"/>
    <col min="13582" max="13815" width="7" style="9"/>
    <col min="13816" max="13816" width="17.25" style="9" customWidth="1"/>
    <col min="13817" max="13817" width="11.375" style="9" bestFit="1" customWidth="1"/>
    <col min="13818" max="13820" width="15.875" style="9" bestFit="1" customWidth="1"/>
    <col min="13821" max="13822" width="12.125" style="9" customWidth="1"/>
    <col min="13823" max="13823" width="15.875" style="9" bestFit="1" customWidth="1"/>
    <col min="13824" max="13824" width="6.5" style="9" customWidth="1"/>
    <col min="13825" max="13825" width="8.625" style="9" bestFit="1" customWidth="1"/>
    <col min="13826" max="13826" width="14.375" style="9" bestFit="1" customWidth="1"/>
    <col min="13827" max="13829" width="15.875" style="9" bestFit="1" customWidth="1"/>
    <col min="13830" max="13830" width="19.375" style="9" customWidth="1"/>
    <col min="13831" max="13831" width="73.375" style="9" customWidth="1"/>
    <col min="13832" max="13833" width="17.75" style="9" customWidth="1"/>
    <col min="13834" max="13835" width="12.125" style="9" customWidth="1"/>
    <col min="13836" max="13836" width="17.75" style="9" customWidth="1"/>
    <col min="13837" max="13837" width="12.125" style="9" customWidth="1"/>
    <col min="13838" max="14071" width="7" style="9"/>
    <col min="14072" max="14072" width="17.25" style="9" customWidth="1"/>
    <col min="14073" max="14073" width="11.375" style="9" bestFit="1" customWidth="1"/>
    <col min="14074" max="14076" width="15.875" style="9" bestFit="1" customWidth="1"/>
    <col min="14077" max="14078" width="12.125" style="9" customWidth="1"/>
    <col min="14079" max="14079" width="15.875" style="9" bestFit="1" customWidth="1"/>
    <col min="14080" max="14080" width="6.5" style="9" customWidth="1"/>
    <col min="14081" max="14081" width="8.625" style="9" bestFit="1" customWidth="1"/>
    <col min="14082" max="14082" width="14.375" style="9" bestFit="1" customWidth="1"/>
    <col min="14083" max="14085" width="15.875" style="9" bestFit="1" customWidth="1"/>
    <col min="14086" max="14086" width="19.375" style="9" customWidth="1"/>
    <col min="14087" max="14087" width="73.375" style="9" customWidth="1"/>
    <col min="14088" max="14089" width="17.75" style="9" customWidth="1"/>
    <col min="14090" max="14091" width="12.125" style="9" customWidth="1"/>
    <col min="14092" max="14092" width="17.75" style="9" customWidth="1"/>
    <col min="14093" max="14093" width="12.125" style="9" customWidth="1"/>
    <col min="14094" max="14327" width="7" style="9"/>
    <col min="14328" max="14328" width="17.25" style="9" customWidth="1"/>
    <col min="14329" max="14329" width="11.375" style="9" bestFit="1" customWidth="1"/>
    <col min="14330" max="14332" width="15.875" style="9" bestFit="1" customWidth="1"/>
    <col min="14333" max="14334" width="12.125" style="9" customWidth="1"/>
    <col min="14335" max="14335" width="15.875" style="9" bestFit="1" customWidth="1"/>
    <col min="14336" max="14336" width="6.5" style="9" customWidth="1"/>
    <col min="14337" max="14337" width="8.625" style="9" bestFit="1" customWidth="1"/>
    <col min="14338" max="14338" width="14.375" style="9" bestFit="1" customWidth="1"/>
    <col min="14339" max="14341" width="15.875" style="9" bestFit="1" customWidth="1"/>
    <col min="14342" max="14342" width="19.375" style="9" customWidth="1"/>
    <col min="14343" max="14343" width="73.375" style="9" customWidth="1"/>
    <col min="14344" max="14345" width="17.75" style="9" customWidth="1"/>
    <col min="14346" max="14347" width="12.125" style="9" customWidth="1"/>
    <col min="14348" max="14348" width="17.75" style="9" customWidth="1"/>
    <col min="14349" max="14349" width="12.125" style="9" customWidth="1"/>
    <col min="14350" max="14583" width="7" style="9"/>
    <col min="14584" max="14584" width="17.25" style="9" customWidth="1"/>
    <col min="14585" max="14585" width="11.375" style="9" bestFit="1" customWidth="1"/>
    <col min="14586" max="14588" width="15.875" style="9" bestFit="1" customWidth="1"/>
    <col min="14589" max="14590" width="12.125" style="9" customWidth="1"/>
    <col min="14591" max="14591" width="15.875" style="9" bestFit="1" customWidth="1"/>
    <col min="14592" max="14592" width="6.5" style="9" customWidth="1"/>
    <col min="14593" max="14593" width="8.625" style="9" bestFit="1" customWidth="1"/>
    <col min="14594" max="14594" width="14.375" style="9" bestFit="1" customWidth="1"/>
    <col min="14595" max="14597" width="15.875" style="9" bestFit="1" customWidth="1"/>
    <col min="14598" max="14598" width="19.375" style="9" customWidth="1"/>
    <col min="14599" max="14599" width="73.375" style="9" customWidth="1"/>
    <col min="14600" max="14601" width="17.75" style="9" customWidth="1"/>
    <col min="14602" max="14603" width="12.125" style="9" customWidth="1"/>
    <col min="14604" max="14604" width="17.75" style="9" customWidth="1"/>
    <col min="14605" max="14605" width="12.125" style="9" customWidth="1"/>
    <col min="14606" max="14839" width="7" style="9"/>
    <col min="14840" max="14840" width="17.25" style="9" customWidth="1"/>
    <col min="14841" max="14841" width="11.375" style="9" bestFit="1" customWidth="1"/>
    <col min="14842" max="14844" width="15.875" style="9" bestFit="1" customWidth="1"/>
    <col min="14845" max="14846" width="12.125" style="9" customWidth="1"/>
    <col min="14847" max="14847" width="15.875" style="9" bestFit="1" customWidth="1"/>
    <col min="14848" max="14848" width="6.5" style="9" customWidth="1"/>
    <col min="14849" max="14849" width="8.625" style="9" bestFit="1" customWidth="1"/>
    <col min="14850" max="14850" width="14.375" style="9" bestFit="1" customWidth="1"/>
    <col min="14851" max="14853" width="15.875" style="9" bestFit="1" customWidth="1"/>
    <col min="14854" max="14854" width="19.375" style="9" customWidth="1"/>
    <col min="14855" max="14855" width="73.375" style="9" customWidth="1"/>
    <col min="14856" max="14857" width="17.75" style="9" customWidth="1"/>
    <col min="14858" max="14859" width="12.125" style="9" customWidth="1"/>
    <col min="14860" max="14860" width="17.75" style="9" customWidth="1"/>
    <col min="14861" max="14861" width="12.125" style="9" customWidth="1"/>
    <col min="14862" max="15095" width="7" style="9"/>
    <col min="15096" max="15096" width="17.25" style="9" customWidth="1"/>
    <col min="15097" max="15097" width="11.375" style="9" bestFit="1" customWidth="1"/>
    <col min="15098" max="15100" width="15.875" style="9" bestFit="1" customWidth="1"/>
    <col min="15101" max="15102" width="12.125" style="9" customWidth="1"/>
    <col min="15103" max="15103" width="15.875" style="9" bestFit="1" customWidth="1"/>
    <col min="15104" max="15104" width="6.5" style="9" customWidth="1"/>
    <col min="15105" max="15105" width="8.625" style="9" bestFit="1" customWidth="1"/>
    <col min="15106" max="15106" width="14.375" style="9" bestFit="1" customWidth="1"/>
    <col min="15107" max="15109" width="15.875" style="9" bestFit="1" customWidth="1"/>
    <col min="15110" max="15110" width="19.375" style="9" customWidth="1"/>
    <col min="15111" max="15111" width="73.375" style="9" customWidth="1"/>
    <col min="15112" max="15113" width="17.75" style="9" customWidth="1"/>
    <col min="15114" max="15115" width="12.125" style="9" customWidth="1"/>
    <col min="15116" max="15116" width="17.75" style="9" customWidth="1"/>
    <col min="15117" max="15117" width="12.125" style="9" customWidth="1"/>
    <col min="15118" max="15351" width="7" style="9"/>
    <col min="15352" max="15352" width="17.25" style="9" customWidth="1"/>
    <col min="15353" max="15353" width="11.375" style="9" bestFit="1" customWidth="1"/>
    <col min="15354" max="15356" width="15.875" style="9" bestFit="1" customWidth="1"/>
    <col min="15357" max="15358" width="12.125" style="9" customWidth="1"/>
    <col min="15359" max="15359" width="15.875" style="9" bestFit="1" customWidth="1"/>
    <col min="15360" max="15360" width="6.5" style="9" customWidth="1"/>
    <col min="15361" max="15361" width="8.625" style="9" bestFit="1" customWidth="1"/>
    <col min="15362" max="15362" width="14.375" style="9" bestFit="1" customWidth="1"/>
    <col min="15363" max="15365" width="15.875" style="9" bestFit="1" customWidth="1"/>
    <col min="15366" max="15366" width="19.375" style="9" customWidth="1"/>
    <col min="15367" max="15367" width="73.375" style="9" customWidth="1"/>
    <col min="15368" max="15369" width="17.75" style="9" customWidth="1"/>
    <col min="15370" max="15371" width="12.125" style="9" customWidth="1"/>
    <col min="15372" max="15372" width="17.75" style="9" customWidth="1"/>
    <col min="15373" max="15373" width="12.125" style="9" customWidth="1"/>
    <col min="15374" max="15607" width="7" style="9"/>
    <col min="15608" max="15608" width="17.25" style="9" customWidth="1"/>
    <col min="15609" max="15609" width="11.375" style="9" bestFit="1" customWidth="1"/>
    <col min="15610" max="15612" width="15.875" style="9" bestFit="1" customWidth="1"/>
    <col min="15613" max="15614" width="12.125" style="9" customWidth="1"/>
    <col min="15615" max="15615" width="15.875" style="9" bestFit="1" customWidth="1"/>
    <col min="15616" max="15616" width="6.5" style="9" customWidth="1"/>
    <col min="15617" max="15617" width="8.625" style="9" bestFit="1" customWidth="1"/>
    <col min="15618" max="15618" width="14.375" style="9" bestFit="1" customWidth="1"/>
    <col min="15619" max="15621" width="15.875" style="9" bestFit="1" customWidth="1"/>
    <col min="15622" max="15622" width="19.375" style="9" customWidth="1"/>
    <col min="15623" max="15623" width="73.375" style="9" customWidth="1"/>
    <col min="15624" max="15625" width="17.75" style="9" customWidth="1"/>
    <col min="15626" max="15627" width="12.125" style="9" customWidth="1"/>
    <col min="15628" max="15628" width="17.75" style="9" customWidth="1"/>
    <col min="15629" max="15629" width="12.125" style="9" customWidth="1"/>
    <col min="15630" max="15863" width="7" style="9"/>
    <col min="15864" max="15864" width="17.25" style="9" customWidth="1"/>
    <col min="15865" max="15865" width="11.375" style="9" bestFit="1" customWidth="1"/>
    <col min="15866" max="15868" width="15.875" style="9" bestFit="1" customWidth="1"/>
    <col min="15869" max="15870" width="12.125" style="9" customWidth="1"/>
    <col min="15871" max="15871" width="15.875" style="9" bestFit="1" customWidth="1"/>
    <col min="15872" max="15872" width="6.5" style="9" customWidth="1"/>
    <col min="15873" max="15873" width="8.625" style="9" bestFit="1" customWidth="1"/>
    <col min="15874" max="15874" width="14.375" style="9" bestFit="1" customWidth="1"/>
    <col min="15875" max="15877" width="15.875" style="9" bestFit="1" customWidth="1"/>
    <col min="15878" max="15878" width="19.375" style="9" customWidth="1"/>
    <col min="15879" max="15879" width="73.375" style="9" customWidth="1"/>
    <col min="15880" max="15881" width="17.75" style="9" customWidth="1"/>
    <col min="15882" max="15883" width="12.125" style="9" customWidth="1"/>
    <col min="15884" max="15884" width="17.75" style="9" customWidth="1"/>
    <col min="15885" max="15885" width="12.125" style="9" customWidth="1"/>
    <col min="15886" max="16119" width="7" style="9"/>
    <col min="16120" max="16120" width="17.25" style="9" customWidth="1"/>
    <col min="16121" max="16121" width="11.375" style="9" bestFit="1" customWidth="1"/>
    <col min="16122" max="16124" width="15.875" style="9" bestFit="1" customWidth="1"/>
    <col min="16125" max="16126" width="12.125" style="9" customWidth="1"/>
    <col min="16127" max="16127" width="15.875" style="9" bestFit="1" customWidth="1"/>
    <col min="16128" max="16128" width="6.5" style="9" customWidth="1"/>
    <col min="16129" max="16129" width="8.625" style="9" bestFit="1" customWidth="1"/>
    <col min="16130" max="16130" width="14.375" style="9" bestFit="1" customWidth="1"/>
    <col min="16131" max="16133" width="15.875" style="9" bestFit="1" customWidth="1"/>
    <col min="16134" max="16134" width="19.375" style="9" customWidth="1"/>
    <col min="16135" max="16135" width="73.375" style="9" customWidth="1"/>
    <col min="16136" max="16137" width="17.75" style="9" customWidth="1"/>
    <col min="16138" max="16139" width="12.125" style="9" customWidth="1"/>
    <col min="16140" max="16140" width="17.75" style="9" customWidth="1"/>
    <col min="16141" max="16141" width="12.125" style="9" customWidth="1"/>
    <col min="16142" max="16384" width="7" style="9"/>
  </cols>
  <sheetData>
    <row r="1" spans="1:12" s="10" customFormat="1" ht="24.95" customHeight="1">
      <c r="A1" s="280"/>
      <c r="B1" s="35"/>
      <c r="C1" s="12"/>
      <c r="D1" s="12"/>
      <c r="E1" s="12"/>
      <c r="F1" s="25"/>
      <c r="G1" s="12"/>
    </row>
    <row r="2" spans="1:12" ht="24.95" customHeight="1">
      <c r="A2" s="450" t="s">
        <v>874</v>
      </c>
      <c r="B2" s="451"/>
      <c r="C2" s="451"/>
      <c r="D2" s="451"/>
      <c r="E2" s="451"/>
      <c r="F2" s="12"/>
      <c r="G2" s="15"/>
    </row>
    <row r="3" spans="1:12" s="10" customFormat="1" ht="24.95" customHeight="1">
      <c r="A3" s="383" t="s">
        <v>845</v>
      </c>
      <c r="B3" s="383"/>
      <c r="C3" s="383"/>
      <c r="D3" s="383"/>
      <c r="E3" s="383"/>
      <c r="F3" s="20"/>
      <c r="G3" s="21"/>
      <c r="H3" s="385"/>
      <c r="I3" s="385"/>
      <c r="J3" s="385"/>
      <c r="K3" s="385"/>
      <c r="L3" s="385"/>
    </row>
    <row r="4" spans="1:12" ht="24.95" customHeight="1">
      <c r="A4" s="412"/>
      <c r="B4" s="413"/>
      <c r="C4" s="413"/>
      <c r="D4" s="413"/>
      <c r="E4" s="415" t="s">
        <v>6</v>
      </c>
      <c r="F4" s="29"/>
      <c r="G4" s="30"/>
    </row>
    <row r="5" spans="1:12" s="417" customFormat="1" ht="24.95" customHeight="1">
      <c r="A5" s="387" t="s">
        <v>22</v>
      </c>
      <c r="B5" s="387" t="s">
        <v>20</v>
      </c>
      <c r="C5" s="387" t="s">
        <v>1</v>
      </c>
      <c r="D5" s="387" t="s">
        <v>756</v>
      </c>
      <c r="E5" s="387" t="s">
        <v>19</v>
      </c>
      <c r="F5" s="22"/>
      <c r="G5" s="23"/>
      <c r="H5" s="416"/>
      <c r="I5" s="416"/>
      <c r="J5" s="416"/>
      <c r="K5" s="416"/>
      <c r="L5" s="416"/>
    </row>
    <row r="6" spans="1:12" s="417" customFormat="1" ht="24.95" customHeight="1">
      <c r="A6" s="405"/>
      <c r="B6" s="389"/>
      <c r="C6" s="389"/>
      <c r="D6" s="406"/>
      <c r="E6" s="389"/>
      <c r="F6" s="22"/>
      <c r="G6" s="23"/>
      <c r="H6" s="416"/>
      <c r="I6" s="416"/>
      <c r="J6" s="416"/>
      <c r="K6" s="416"/>
      <c r="L6" s="416"/>
    </row>
    <row r="7" spans="1:12" ht="24.95" customHeight="1">
      <c r="A7" s="422" t="s">
        <v>846</v>
      </c>
      <c r="B7" s="396">
        <v>38965</v>
      </c>
      <c r="C7" s="276">
        <v>38575110</v>
      </c>
      <c r="D7" s="397">
        <v>38574110</v>
      </c>
      <c r="E7" s="397">
        <v>1000</v>
      </c>
    </row>
    <row r="8" spans="1:12" ht="24.95" customHeight="1">
      <c r="A8" s="452" t="s">
        <v>847</v>
      </c>
      <c r="B8" s="396">
        <v>40130</v>
      </c>
      <c r="C8" s="375">
        <v>26490000</v>
      </c>
      <c r="D8" s="397">
        <v>26489000</v>
      </c>
      <c r="E8" s="397">
        <v>1000</v>
      </c>
    </row>
    <row r="9" spans="1:12" ht="24.95" customHeight="1">
      <c r="A9" s="452" t="s">
        <v>848</v>
      </c>
      <c r="B9" s="396">
        <v>40137</v>
      </c>
      <c r="C9" s="375">
        <v>142220000</v>
      </c>
      <c r="D9" s="397">
        <v>142219000</v>
      </c>
      <c r="E9" s="397">
        <v>1000</v>
      </c>
    </row>
    <row r="10" spans="1:12" ht="24.95" customHeight="1">
      <c r="A10" s="452" t="s">
        <v>849</v>
      </c>
      <c r="B10" s="396">
        <v>41417</v>
      </c>
      <c r="C10" s="375">
        <v>24132770</v>
      </c>
      <c r="D10" s="397">
        <v>21340172</v>
      </c>
      <c r="E10" s="397">
        <v>2792598</v>
      </c>
    </row>
    <row r="11" spans="1:12" ht="24.95" customHeight="1" thickBot="1">
      <c r="A11" s="453"/>
      <c r="B11" s="396"/>
      <c r="C11" s="276"/>
      <c r="D11" s="276"/>
      <c r="E11" s="276"/>
      <c r="F11" s="13"/>
      <c r="G11" s="13"/>
      <c r="H11" s="9"/>
      <c r="I11" s="9"/>
      <c r="J11" s="9"/>
      <c r="K11" s="9"/>
      <c r="L11" s="9"/>
    </row>
    <row r="12" spans="1:12" s="417" customFormat="1" ht="24.95" customHeight="1" thickTop="1">
      <c r="A12" s="400" t="s">
        <v>7</v>
      </c>
      <c r="B12" s="401"/>
      <c r="C12" s="342">
        <v>267917880</v>
      </c>
      <c r="D12" s="342">
        <v>228622282</v>
      </c>
      <c r="E12" s="342">
        <v>2795598</v>
      </c>
      <c r="F12" s="22"/>
      <c r="G12" s="22"/>
    </row>
    <row r="13" spans="1:12" ht="24.95" customHeight="1">
      <c r="A13" s="34"/>
      <c r="B13" s="280"/>
      <c r="C13" s="12"/>
      <c r="D13" s="12"/>
      <c r="E13" s="12"/>
      <c r="F13" s="13"/>
      <c r="G13" s="13"/>
      <c r="H13" s="9"/>
      <c r="I13" s="9"/>
      <c r="J13" s="9"/>
      <c r="K13" s="9"/>
      <c r="L13" s="9"/>
    </row>
    <row r="14" spans="1:12" ht="24.95" customHeight="1">
      <c r="A14" s="34"/>
      <c r="B14" s="280"/>
      <c r="C14" s="12"/>
      <c r="D14" s="12"/>
      <c r="E14" s="12"/>
      <c r="F14" s="13"/>
      <c r="G14" s="13"/>
      <c r="H14" s="9"/>
      <c r="I14" s="9"/>
      <c r="J14" s="9"/>
      <c r="K14" s="9"/>
      <c r="L14" s="9"/>
    </row>
    <row r="15" spans="1:12" ht="24.95" customHeight="1">
      <c r="A15" s="450" t="s">
        <v>875</v>
      </c>
      <c r="B15" s="451"/>
      <c r="C15" s="451"/>
      <c r="D15" s="451"/>
      <c r="E15" s="451"/>
      <c r="F15" s="14"/>
      <c r="G15" s="15"/>
    </row>
    <row r="16" spans="1:12" s="10" customFormat="1" ht="24.95" customHeight="1">
      <c r="A16" s="383" t="s">
        <v>845</v>
      </c>
      <c r="B16" s="383"/>
      <c r="C16" s="383"/>
      <c r="D16" s="383"/>
      <c r="E16" s="383"/>
      <c r="F16" s="20"/>
      <c r="G16" s="21"/>
      <c r="H16" s="385"/>
      <c r="I16" s="385"/>
      <c r="J16" s="385"/>
      <c r="K16" s="385"/>
      <c r="L16" s="385"/>
    </row>
    <row r="17" spans="1:12" ht="24.95" customHeight="1">
      <c r="A17" s="412"/>
      <c r="B17" s="413"/>
      <c r="C17" s="413"/>
      <c r="D17" s="413"/>
      <c r="E17" s="415" t="s">
        <v>6</v>
      </c>
      <c r="F17" s="29"/>
      <c r="G17" s="30"/>
    </row>
    <row r="18" spans="1:12" s="417" customFormat="1" ht="24.95" customHeight="1">
      <c r="A18" s="387" t="s">
        <v>22</v>
      </c>
      <c r="B18" s="387" t="s">
        <v>20</v>
      </c>
      <c r="C18" s="388" t="s">
        <v>23</v>
      </c>
      <c r="D18" s="387" t="s">
        <v>756</v>
      </c>
      <c r="E18" s="387" t="s">
        <v>19</v>
      </c>
      <c r="F18" s="22"/>
      <c r="G18" s="23"/>
      <c r="H18" s="416"/>
      <c r="I18" s="416"/>
      <c r="J18" s="416"/>
      <c r="K18" s="416"/>
      <c r="L18" s="416"/>
    </row>
    <row r="19" spans="1:12" s="417" customFormat="1" ht="24.95" customHeight="1">
      <c r="A19" s="405"/>
      <c r="B19" s="389"/>
      <c r="C19" s="281" t="s">
        <v>1</v>
      </c>
      <c r="D19" s="406"/>
      <c r="E19" s="406"/>
      <c r="F19" s="22"/>
      <c r="G19" s="23"/>
      <c r="H19" s="416"/>
      <c r="I19" s="416"/>
      <c r="J19" s="416"/>
      <c r="K19" s="416"/>
      <c r="L19" s="416"/>
    </row>
    <row r="20" spans="1:12" s="10" customFormat="1" ht="24.95" customHeight="1">
      <c r="A20" s="454" t="s">
        <v>850</v>
      </c>
      <c r="B20" s="455">
        <v>39804</v>
      </c>
      <c r="C20" s="456">
        <v>1508000</v>
      </c>
      <c r="D20" s="394">
        <v>1507000</v>
      </c>
      <c r="E20" s="394">
        <v>1000</v>
      </c>
      <c r="F20" s="12"/>
      <c r="G20" s="12"/>
      <c r="H20" s="385"/>
      <c r="I20" s="385"/>
      <c r="J20" s="385"/>
      <c r="K20" s="385"/>
      <c r="L20" s="385"/>
    </row>
    <row r="21" spans="1:12" s="10" customFormat="1" ht="24.95" customHeight="1">
      <c r="A21" s="457" t="s">
        <v>851</v>
      </c>
      <c r="B21" s="368">
        <v>39811</v>
      </c>
      <c r="C21" s="434">
        <v>4800000</v>
      </c>
      <c r="D21" s="397">
        <v>4799000</v>
      </c>
      <c r="E21" s="397">
        <v>1000</v>
      </c>
      <c r="F21" s="12"/>
      <c r="G21" s="12"/>
      <c r="H21" s="385"/>
      <c r="I21" s="385"/>
      <c r="J21" s="385"/>
      <c r="K21" s="385"/>
      <c r="L21" s="385"/>
    </row>
    <row r="22" spans="1:12" ht="24.95" customHeight="1" thickBot="1">
      <c r="A22" s="422"/>
      <c r="B22" s="396"/>
      <c r="C22" s="276"/>
      <c r="D22" s="276"/>
      <c r="E22" s="276"/>
      <c r="F22" s="13"/>
      <c r="G22" s="13"/>
      <c r="H22" s="9"/>
      <c r="I22" s="9"/>
      <c r="J22" s="9"/>
      <c r="K22" s="9"/>
      <c r="L22" s="9"/>
    </row>
    <row r="23" spans="1:12" s="417" customFormat="1" ht="24.95" customHeight="1" thickTop="1">
      <c r="A23" s="400" t="s">
        <v>7</v>
      </c>
      <c r="B23" s="401"/>
      <c r="C23" s="342">
        <v>6308000</v>
      </c>
      <c r="D23" s="342">
        <v>6306000</v>
      </c>
      <c r="E23" s="342">
        <v>2000</v>
      </c>
      <c r="F23" s="22"/>
      <c r="G23" s="22"/>
    </row>
    <row r="24" spans="1:12" ht="24.95" customHeight="1">
      <c r="A24" s="34"/>
      <c r="B24" s="280"/>
      <c r="C24" s="12"/>
      <c r="D24" s="12"/>
      <c r="E24" s="12"/>
      <c r="F24" s="13"/>
      <c r="G24" s="13"/>
      <c r="H24" s="9"/>
      <c r="I24" s="9"/>
      <c r="J24" s="9"/>
      <c r="K24" s="9"/>
      <c r="L24" s="9"/>
    </row>
    <row r="25" spans="1:12" ht="24.95" customHeight="1">
      <c r="A25" s="34"/>
      <c r="B25" s="280"/>
      <c r="C25" s="12"/>
      <c r="D25" s="12"/>
      <c r="E25" s="12"/>
      <c r="F25" s="13"/>
      <c r="G25" s="13"/>
      <c r="H25" s="9"/>
      <c r="I25" s="9"/>
      <c r="J25" s="9"/>
      <c r="K25" s="9"/>
      <c r="L25" s="9"/>
    </row>
    <row r="26" spans="1:12" ht="24.95" customHeight="1">
      <c r="A26" s="450" t="s">
        <v>876</v>
      </c>
      <c r="B26" s="451"/>
      <c r="C26" s="451"/>
      <c r="D26" s="451"/>
      <c r="E26" s="451"/>
      <c r="F26" s="13"/>
      <c r="G26" s="13"/>
      <c r="H26" s="9"/>
      <c r="I26" s="9"/>
      <c r="J26" s="9"/>
      <c r="K26" s="9"/>
      <c r="L26" s="9"/>
    </row>
    <row r="27" spans="1:12" ht="24.95" customHeight="1">
      <c r="A27" s="383" t="s">
        <v>845</v>
      </c>
      <c r="B27" s="383"/>
      <c r="C27" s="383"/>
      <c r="D27" s="383"/>
      <c r="E27" s="383"/>
      <c r="F27" s="13"/>
      <c r="G27" s="13"/>
      <c r="H27" s="9"/>
      <c r="I27" s="9"/>
      <c r="J27" s="9"/>
      <c r="K27" s="9"/>
      <c r="L27" s="9"/>
    </row>
    <row r="28" spans="1:12" ht="24.95" customHeight="1">
      <c r="A28" s="412"/>
      <c r="B28" s="413"/>
      <c r="C28" s="413"/>
      <c r="D28" s="413"/>
      <c r="E28" s="415" t="s">
        <v>6</v>
      </c>
      <c r="F28" s="13"/>
      <c r="G28" s="13"/>
      <c r="H28" s="9"/>
      <c r="I28" s="9"/>
      <c r="J28" s="9"/>
      <c r="K28" s="9"/>
      <c r="L28" s="9"/>
    </row>
    <row r="29" spans="1:12" s="417" customFormat="1" ht="24.95" customHeight="1">
      <c r="A29" s="387" t="s">
        <v>22</v>
      </c>
      <c r="B29" s="387" t="s">
        <v>20</v>
      </c>
      <c r="C29" s="388" t="s">
        <v>23</v>
      </c>
      <c r="D29" s="387" t="s">
        <v>756</v>
      </c>
      <c r="E29" s="387" t="s">
        <v>19</v>
      </c>
      <c r="F29" s="22"/>
      <c r="G29" s="22"/>
    </row>
    <row r="30" spans="1:12" s="417" customFormat="1" ht="24.95" customHeight="1">
      <c r="A30" s="405"/>
      <c r="B30" s="389"/>
      <c r="C30" s="281" t="s">
        <v>1</v>
      </c>
      <c r="D30" s="406"/>
      <c r="E30" s="406"/>
      <c r="F30" s="22"/>
      <c r="G30" s="22"/>
    </row>
    <row r="31" spans="1:12" s="280" customFormat="1" ht="24.95" customHeight="1">
      <c r="A31" s="457" t="s">
        <v>487</v>
      </c>
      <c r="B31" s="368">
        <v>39692</v>
      </c>
      <c r="C31" s="276">
        <v>14592000</v>
      </c>
      <c r="D31" s="397">
        <v>14591000</v>
      </c>
      <c r="E31" s="458">
        <v>1000</v>
      </c>
      <c r="F31" s="12"/>
      <c r="G31" s="12"/>
    </row>
    <row r="32" spans="1:12" s="280" customFormat="1" ht="24.95" customHeight="1">
      <c r="A32" s="457" t="s">
        <v>852</v>
      </c>
      <c r="B32" s="368">
        <v>39751</v>
      </c>
      <c r="C32" s="276">
        <v>2254080</v>
      </c>
      <c r="D32" s="397">
        <v>2253080</v>
      </c>
      <c r="E32" s="458">
        <v>1000</v>
      </c>
      <c r="F32" s="12"/>
      <c r="G32" s="12"/>
    </row>
    <row r="33" spans="1:7" s="280" customFormat="1" ht="24.95" customHeight="1">
      <c r="A33" s="457" t="s">
        <v>488</v>
      </c>
      <c r="B33" s="368">
        <v>39797</v>
      </c>
      <c r="C33" s="276">
        <v>3840000</v>
      </c>
      <c r="D33" s="397">
        <v>3839000</v>
      </c>
      <c r="E33" s="458">
        <v>1000</v>
      </c>
      <c r="F33" s="12"/>
      <c r="G33" s="12"/>
    </row>
    <row r="34" spans="1:7" s="280" customFormat="1" ht="24.95" customHeight="1">
      <c r="A34" s="457" t="s">
        <v>489</v>
      </c>
      <c r="B34" s="368">
        <v>39801</v>
      </c>
      <c r="C34" s="276">
        <v>8448000</v>
      </c>
      <c r="D34" s="397">
        <v>8447000</v>
      </c>
      <c r="E34" s="458">
        <v>1000</v>
      </c>
      <c r="F34" s="12"/>
      <c r="G34" s="12"/>
    </row>
    <row r="35" spans="1:7" s="280" customFormat="1" ht="24.95" customHeight="1">
      <c r="A35" s="457" t="s">
        <v>490</v>
      </c>
      <c r="B35" s="368">
        <v>39805</v>
      </c>
      <c r="C35" s="276">
        <v>1344000</v>
      </c>
      <c r="D35" s="397">
        <v>1343000</v>
      </c>
      <c r="E35" s="458">
        <v>1000</v>
      </c>
      <c r="F35" s="12"/>
      <c r="G35" s="12"/>
    </row>
    <row r="36" spans="1:7" s="280" customFormat="1" ht="24.95" customHeight="1">
      <c r="A36" s="457" t="s">
        <v>491</v>
      </c>
      <c r="B36" s="368">
        <v>39954</v>
      </c>
      <c r="C36" s="276">
        <v>4817000</v>
      </c>
      <c r="D36" s="459">
        <v>4816000</v>
      </c>
      <c r="E36" s="397">
        <v>1000</v>
      </c>
      <c r="F36" s="12"/>
      <c r="G36" s="12"/>
    </row>
    <row r="37" spans="1:7" s="280" customFormat="1" ht="24.95" customHeight="1">
      <c r="A37" s="457" t="s">
        <v>492</v>
      </c>
      <c r="B37" s="368">
        <v>40023</v>
      </c>
      <c r="C37" s="276">
        <v>6500000</v>
      </c>
      <c r="D37" s="459">
        <v>6499000</v>
      </c>
      <c r="E37" s="397">
        <v>1000</v>
      </c>
      <c r="F37" s="12"/>
      <c r="G37" s="12"/>
    </row>
    <row r="38" spans="1:7" s="280" customFormat="1" ht="24.95" customHeight="1">
      <c r="A38" s="457" t="s">
        <v>493</v>
      </c>
      <c r="B38" s="368">
        <v>40059</v>
      </c>
      <c r="C38" s="276">
        <v>6360000</v>
      </c>
      <c r="D38" s="459">
        <v>6359000</v>
      </c>
      <c r="E38" s="397">
        <v>1000</v>
      </c>
      <c r="F38" s="12"/>
      <c r="G38" s="12"/>
    </row>
    <row r="39" spans="1:7" s="280" customFormat="1" ht="24.95" customHeight="1">
      <c r="A39" s="457" t="s">
        <v>853</v>
      </c>
      <c r="B39" s="368">
        <v>40623</v>
      </c>
      <c r="C39" s="276">
        <v>37950000</v>
      </c>
      <c r="D39" s="459">
        <v>36910927</v>
      </c>
      <c r="E39" s="397">
        <v>1039073</v>
      </c>
      <c r="F39" s="12"/>
      <c r="G39" s="12"/>
    </row>
    <row r="40" spans="1:7" s="280" customFormat="1" ht="24.95" customHeight="1">
      <c r="A40" s="460"/>
      <c r="B40" s="368"/>
      <c r="C40" s="276"/>
      <c r="D40" s="459"/>
      <c r="E40" s="397"/>
      <c r="F40" s="12"/>
      <c r="G40" s="12"/>
    </row>
    <row r="41" spans="1:7" s="280" customFormat="1" ht="24.95" customHeight="1" thickBot="1">
      <c r="A41" s="460"/>
      <c r="B41" s="368"/>
      <c r="C41" s="276"/>
      <c r="D41" s="459"/>
      <c r="E41" s="397"/>
      <c r="F41" s="12"/>
      <c r="G41" s="12"/>
    </row>
    <row r="42" spans="1:7" s="445" customFormat="1" ht="24.95" customHeight="1" thickTop="1">
      <c r="A42" s="400" t="s">
        <v>7</v>
      </c>
      <c r="B42" s="401"/>
      <c r="C42" s="342">
        <v>86105080</v>
      </c>
      <c r="D42" s="342">
        <v>85058007</v>
      </c>
      <c r="E42" s="342">
        <v>1047073</v>
      </c>
      <c r="F42" s="28"/>
      <c r="G42" s="28"/>
    </row>
    <row r="43" spans="1:7" s="445" customFormat="1" ht="24.95" customHeight="1">
      <c r="A43" s="461"/>
      <c r="B43" s="462"/>
      <c r="C43" s="28"/>
      <c r="D43" s="28"/>
      <c r="E43" s="28"/>
      <c r="F43" s="28"/>
      <c r="G43" s="28"/>
    </row>
  </sheetData>
  <mergeCells count="19">
    <mergeCell ref="C5:C6"/>
    <mergeCell ref="A26:E26"/>
    <mergeCell ref="A27:E27"/>
    <mergeCell ref="A29:A30"/>
    <mergeCell ref="B29:B30"/>
    <mergeCell ref="D29:D30"/>
    <mergeCell ref="E29:E30"/>
    <mergeCell ref="A15:E15"/>
    <mergeCell ref="A16:E16"/>
    <mergeCell ref="A18:A19"/>
    <mergeCell ref="B18:B19"/>
    <mergeCell ref="D18:D19"/>
    <mergeCell ref="E18:E19"/>
    <mergeCell ref="A2:E2"/>
    <mergeCell ref="A3:E3"/>
    <mergeCell ref="A5:A6"/>
    <mergeCell ref="B5:B6"/>
    <mergeCell ref="D5:D6"/>
    <mergeCell ref="E5:E6"/>
  </mergeCells>
  <phoneticPr fontId="136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61" fitToHeight="5" orientation="landscape" r:id="rId1"/>
  <headerFooter alignWithMargins="0">
    <oddFooter xml:space="preserve">&amp;C
</oddFooter>
  </headerFooter>
  <rowBreaks count="1" manualBreakCount="1">
    <brk id="24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H40"/>
  <sheetViews>
    <sheetView showZeros="0" view="pageBreakPreview" zoomScaleSheetLayoutView="100" workbookViewId="0">
      <selection activeCell="J11" sqref="J11"/>
    </sheetView>
  </sheetViews>
  <sheetFormatPr defaultRowHeight="20.100000000000001" customHeight="1"/>
  <cols>
    <col min="1" max="1" width="17.875" style="1" customWidth="1"/>
    <col min="2" max="5" width="15.625" style="1" customWidth="1"/>
    <col min="6" max="6" width="12.625" style="1" bestFit="1" customWidth="1"/>
    <col min="7" max="7" width="11" style="465" bestFit="1" customWidth="1"/>
    <col min="8" max="8" width="10.5" style="465" bestFit="1" customWidth="1"/>
    <col min="9" max="16384" width="9" style="465"/>
  </cols>
  <sheetData>
    <row r="1" spans="1:8" ht="31.5" customHeight="1">
      <c r="A1" s="463" t="s">
        <v>854</v>
      </c>
      <c r="B1" s="463"/>
      <c r="C1" s="463"/>
      <c r="D1" s="463"/>
      <c r="E1" s="463"/>
      <c r="F1" s="463"/>
      <c r="G1" s="464"/>
    </row>
    <row r="2" spans="1:8" ht="20.100000000000001" customHeight="1">
      <c r="A2" s="293" t="s">
        <v>855</v>
      </c>
      <c r="B2" s="293"/>
      <c r="C2" s="293"/>
      <c r="D2" s="293"/>
      <c r="E2" s="293"/>
      <c r="F2" s="293"/>
    </row>
    <row r="3" spans="1:8" ht="20.100000000000001" customHeight="1">
      <c r="A3" s="466"/>
      <c r="B3" s="466"/>
      <c r="C3" s="467"/>
      <c r="D3" s="467"/>
      <c r="E3" s="467"/>
      <c r="F3" s="468" t="s">
        <v>0</v>
      </c>
    </row>
    <row r="4" spans="1:8" s="470" customFormat="1" ht="20.100000000000001" customHeight="1">
      <c r="A4" s="469" t="s">
        <v>740</v>
      </c>
      <c r="B4" s="469" t="s">
        <v>856</v>
      </c>
      <c r="C4" s="469" t="s">
        <v>857</v>
      </c>
      <c r="D4" s="469" t="s">
        <v>858</v>
      </c>
      <c r="E4" s="469" t="s">
        <v>2</v>
      </c>
      <c r="F4" s="469" t="s">
        <v>3</v>
      </c>
    </row>
    <row r="5" spans="1:8" ht="20.100000000000001" customHeight="1">
      <c r="A5" s="471"/>
      <c r="B5" s="471"/>
      <c r="C5" s="471"/>
      <c r="D5" s="174"/>
      <c r="E5" s="174"/>
      <c r="F5" s="471"/>
    </row>
    <row r="6" spans="1:8" ht="20.100000000000001" customHeight="1">
      <c r="A6" s="472" t="s">
        <v>859</v>
      </c>
      <c r="B6" s="473">
        <f>'[1]비품내역(전체) '!G4689</f>
        <v>6320712378</v>
      </c>
      <c r="C6" s="473">
        <f>'[1]비품내역(전체) '!G4690</f>
        <v>157700000</v>
      </c>
      <c r="D6" s="474"/>
      <c r="E6" s="473">
        <f>B6+C6-D6</f>
        <v>6478412378</v>
      </c>
      <c r="F6" s="374"/>
      <c r="G6" s="475"/>
      <c r="H6" s="475"/>
    </row>
    <row r="7" spans="1:8" ht="20.100000000000001" customHeight="1">
      <c r="A7" s="476" t="s">
        <v>860</v>
      </c>
      <c r="B7" s="477">
        <f>-'[1]비품내역(전체) '!H4689</f>
        <v>-6159323919</v>
      </c>
      <c r="C7" s="477">
        <f>-'[1]비품내역(전체) '!J4691</f>
        <v>-112145183</v>
      </c>
      <c r="D7" s="474"/>
      <c r="E7" s="477">
        <f>B7+C7-D7</f>
        <v>-6271469102</v>
      </c>
      <c r="F7" s="175"/>
      <c r="G7" s="475"/>
      <c r="H7" s="475"/>
    </row>
    <row r="8" spans="1:8" ht="20.100000000000001" customHeight="1">
      <c r="A8" s="476"/>
      <c r="B8" s="478"/>
      <c r="C8" s="479"/>
      <c r="D8" s="480"/>
      <c r="E8" s="480"/>
      <c r="F8" s="175"/>
    </row>
    <row r="9" spans="1:8" ht="20.100000000000001" customHeight="1">
      <c r="A9" s="476"/>
      <c r="B9" s="478"/>
      <c r="C9" s="479"/>
      <c r="D9" s="480"/>
      <c r="E9" s="480"/>
      <c r="F9" s="175"/>
    </row>
    <row r="10" spans="1:8" ht="20.100000000000001" customHeight="1">
      <c r="A10" s="481"/>
      <c r="B10" s="479"/>
      <c r="C10" s="479"/>
      <c r="D10" s="480"/>
      <c r="E10" s="480"/>
      <c r="F10" s="482"/>
    </row>
    <row r="11" spans="1:8" ht="20.100000000000001" customHeight="1">
      <c r="A11" s="175"/>
      <c r="B11" s="479"/>
      <c r="C11" s="479"/>
      <c r="D11" s="480"/>
      <c r="E11" s="480"/>
      <c r="F11" s="374"/>
    </row>
    <row r="12" spans="1:8" ht="20.100000000000001" customHeight="1">
      <c r="A12" s="175"/>
      <c r="B12" s="479"/>
      <c r="C12" s="479"/>
      <c r="D12" s="480"/>
      <c r="E12" s="480"/>
      <c r="F12" s="175"/>
    </row>
    <row r="13" spans="1:8" ht="20.100000000000001" customHeight="1" thickBot="1">
      <c r="A13" s="175"/>
      <c r="B13" s="479"/>
      <c r="C13" s="483"/>
      <c r="D13" s="480"/>
      <c r="E13" s="480"/>
      <c r="F13" s="175"/>
    </row>
    <row r="14" spans="1:8" s="470" customFormat="1" ht="20.100000000000001" customHeight="1" thickTop="1">
      <c r="A14" s="484">
        <f>SUM(A6:A13)</f>
        <v>0</v>
      </c>
      <c r="B14" s="485">
        <f>SUM(B6:B13)</f>
        <v>161388459</v>
      </c>
      <c r="C14" s="486">
        <f t="shared" ref="C14:E14" si="0">SUM(C6:C13)</f>
        <v>45554817</v>
      </c>
      <c r="D14" s="485">
        <f t="shared" si="0"/>
        <v>0</v>
      </c>
      <c r="E14" s="485">
        <f t="shared" si="0"/>
        <v>206943276</v>
      </c>
      <c r="F14" s="379"/>
      <c r="G14" s="487"/>
    </row>
    <row r="15" spans="1:8" ht="20.100000000000001" customHeight="1">
      <c r="E15" s="488"/>
    </row>
    <row r="16" spans="1:8" ht="20.100000000000001" customHeight="1">
      <c r="A16" s="488"/>
      <c r="B16" s="488"/>
    </row>
    <row r="17" spans="1:6" ht="20.100000000000001" customHeight="1">
      <c r="A17" s="488"/>
      <c r="B17" s="488"/>
    </row>
    <row r="18" spans="1:6" ht="20.100000000000001" customHeight="1">
      <c r="A18" s="463" t="s">
        <v>4</v>
      </c>
      <c r="B18" s="463"/>
      <c r="C18" s="463"/>
      <c r="D18" s="463"/>
      <c r="E18" s="463"/>
      <c r="F18" s="463"/>
    </row>
    <row r="19" spans="1:6" ht="20.100000000000001" customHeight="1">
      <c r="A19" s="293" t="s">
        <v>855</v>
      </c>
      <c r="B19" s="293"/>
      <c r="C19" s="293"/>
      <c r="D19" s="293"/>
      <c r="E19" s="293"/>
      <c r="F19" s="293"/>
    </row>
    <row r="20" spans="1:6" ht="20.100000000000001" customHeight="1">
      <c r="C20" s="282"/>
      <c r="D20" s="282"/>
      <c r="E20" s="282"/>
      <c r="F20" s="489" t="s">
        <v>0</v>
      </c>
    </row>
    <row r="21" spans="1:6" s="470" customFormat="1" ht="20.100000000000001" customHeight="1">
      <c r="A21" s="335" t="s">
        <v>740</v>
      </c>
      <c r="B21" s="335" t="s">
        <v>861</v>
      </c>
      <c r="C21" s="335" t="s">
        <v>857</v>
      </c>
      <c r="D21" s="335" t="s">
        <v>862</v>
      </c>
      <c r="E21" s="335" t="s">
        <v>2</v>
      </c>
      <c r="F21" s="335" t="s">
        <v>3</v>
      </c>
    </row>
    <row r="22" spans="1:6" ht="20.100000000000001" customHeight="1">
      <c r="A22" s="174"/>
      <c r="B22" s="174"/>
      <c r="C22" s="174"/>
      <c r="D22" s="174"/>
      <c r="E22" s="174"/>
      <c r="F22" s="174"/>
    </row>
    <row r="23" spans="1:6" ht="31.5" customHeight="1">
      <c r="A23" s="472" t="s">
        <v>863</v>
      </c>
      <c r="B23" s="473">
        <v>1354255000</v>
      </c>
      <c r="C23" s="490"/>
      <c r="D23" s="490">
        <v>0</v>
      </c>
      <c r="E23" s="490">
        <f>SUM(A23:D23)</f>
        <v>1354255000</v>
      </c>
      <c r="F23" s="175" t="s">
        <v>5</v>
      </c>
    </row>
    <row r="24" spans="1:6" ht="20.100000000000001" customHeight="1">
      <c r="A24" s="491"/>
      <c r="B24" s="491"/>
      <c r="C24" s="492"/>
      <c r="D24" s="492"/>
      <c r="E24" s="492"/>
      <c r="F24" s="175" t="s">
        <v>864</v>
      </c>
    </row>
    <row r="25" spans="1:6" ht="20.100000000000001" customHeight="1">
      <c r="A25" s="175"/>
      <c r="B25" s="175"/>
      <c r="C25" s="175"/>
      <c r="D25" s="175"/>
      <c r="E25" s="175"/>
      <c r="F25" s="175"/>
    </row>
    <row r="26" spans="1:6" ht="20.100000000000001" customHeight="1">
      <c r="A26" s="175"/>
      <c r="B26" s="175"/>
      <c r="C26" s="175"/>
      <c r="D26" s="175"/>
      <c r="E26" s="175"/>
      <c r="F26" s="175"/>
    </row>
    <row r="27" spans="1:6" ht="20.100000000000001" customHeight="1">
      <c r="A27" s="175"/>
      <c r="B27" s="175"/>
      <c r="C27" s="175"/>
      <c r="D27" s="175"/>
      <c r="E27" s="175"/>
      <c r="F27" s="175"/>
    </row>
    <row r="28" spans="1:6" s="470" customFormat="1" ht="20.100000000000001" customHeight="1">
      <c r="A28" s="493">
        <f>SUM(A23:A27)</f>
        <v>0</v>
      </c>
      <c r="B28" s="493">
        <f>SUM(B23:B27)</f>
        <v>1354255000</v>
      </c>
      <c r="C28" s="493">
        <f>SUM(C23:C27)</f>
        <v>0</v>
      </c>
      <c r="D28" s="493">
        <f>SUM(D23:D27)</f>
        <v>0</v>
      </c>
      <c r="E28" s="493">
        <f>SUM(E23:E27)</f>
        <v>1354255000</v>
      </c>
      <c r="F28" s="494"/>
    </row>
    <row r="32" spans="1:6" ht="20.100000000000001" customHeight="1">
      <c r="A32" s="463" t="s">
        <v>865</v>
      </c>
      <c r="B32" s="463"/>
      <c r="C32" s="463"/>
      <c r="D32" s="463"/>
      <c r="E32" s="463"/>
      <c r="F32" s="463"/>
    </row>
    <row r="33" spans="1:6" s="1" customFormat="1" ht="20.100000000000001" customHeight="1">
      <c r="A33" s="293" t="s">
        <v>845</v>
      </c>
      <c r="B33" s="293"/>
      <c r="C33" s="293"/>
      <c r="D33" s="293"/>
      <c r="E33" s="293"/>
      <c r="F33" s="293"/>
    </row>
    <row r="34" spans="1:6" s="1" customFormat="1" ht="20.100000000000001" customHeight="1">
      <c r="B34" s="344"/>
      <c r="C34" s="282"/>
      <c r="D34" s="282"/>
      <c r="E34" s="282"/>
      <c r="F34" s="489" t="s">
        <v>6</v>
      </c>
    </row>
    <row r="35" spans="1:6" s="1" customFormat="1" ht="20.100000000000001" customHeight="1">
      <c r="A35" s="335" t="s">
        <v>740</v>
      </c>
      <c r="B35" s="335" t="s">
        <v>861</v>
      </c>
      <c r="C35" s="335" t="s">
        <v>857</v>
      </c>
      <c r="D35" s="335" t="s">
        <v>862</v>
      </c>
      <c r="E35" s="335" t="s">
        <v>2</v>
      </c>
      <c r="F35" s="335" t="s">
        <v>3</v>
      </c>
    </row>
    <row r="36" spans="1:6" s="1" customFormat="1" ht="20.100000000000001" customHeight="1">
      <c r="A36" s="174"/>
      <c r="B36" s="174"/>
      <c r="C36" s="174"/>
      <c r="D36" s="174"/>
      <c r="E36" s="174"/>
      <c r="F36" s="174"/>
    </row>
    <row r="37" spans="1:6" ht="20.100000000000001" customHeight="1">
      <c r="A37" s="472" t="s">
        <v>866</v>
      </c>
      <c r="B37" s="495">
        <v>271926000</v>
      </c>
      <c r="C37" s="496">
        <v>0</v>
      </c>
      <c r="D37" s="496">
        <v>0</v>
      </c>
      <c r="E37" s="495">
        <v>271926000</v>
      </c>
      <c r="F37" s="175"/>
    </row>
    <row r="38" spans="1:6" ht="20.100000000000001" customHeight="1">
      <c r="A38" s="495"/>
      <c r="B38" s="495"/>
      <c r="C38" s="496"/>
      <c r="D38" s="496"/>
      <c r="E38" s="495"/>
      <c r="F38" s="175"/>
    </row>
    <row r="39" spans="1:6" ht="20.100000000000001" customHeight="1">
      <c r="A39" s="495"/>
      <c r="B39" s="495"/>
      <c r="C39" s="496"/>
      <c r="D39" s="496"/>
      <c r="E39" s="495"/>
      <c r="F39" s="175"/>
    </row>
    <row r="40" spans="1:6" ht="20.100000000000001" customHeight="1">
      <c r="A40" s="493"/>
      <c r="B40" s="493">
        <v>271926000</v>
      </c>
      <c r="C40" s="497">
        <v>0</v>
      </c>
      <c r="D40" s="497">
        <v>0</v>
      </c>
      <c r="E40" s="493">
        <v>271926000</v>
      </c>
      <c r="F40" s="494"/>
    </row>
  </sheetData>
  <mergeCells count="6">
    <mergeCell ref="A1:F1"/>
    <mergeCell ref="A2:F2"/>
    <mergeCell ref="A18:F18"/>
    <mergeCell ref="A19:F19"/>
    <mergeCell ref="A32:F32"/>
    <mergeCell ref="A33:F33"/>
  </mergeCells>
  <phoneticPr fontId="136" type="noConversion"/>
  <printOptions horizontalCentered="1"/>
  <pageMargins left="0.70866141732283472" right="0.70866141732283472" top="0.86614173228346458" bottom="0.98425196850393704" header="0.31496062992125984" footer="0.31496062992125984"/>
  <pageSetup paperSize="9" scale="84" orientation="portrait" r:id="rId1"/>
  <headerFooter alignWithMargins="0">
    <oddFooter xml:space="preserve">&amp;C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G355"/>
  <sheetViews>
    <sheetView showZeros="0" view="pageBreakPreview" zoomScale="80" zoomScaleSheetLayoutView="80" workbookViewId="0">
      <selection activeCell="E13" sqref="E13:F16"/>
    </sheetView>
  </sheetViews>
  <sheetFormatPr defaultColWidth="7" defaultRowHeight="17.100000000000001" customHeight="1"/>
  <cols>
    <col min="1" max="1" width="14.125" style="1" customWidth="1"/>
    <col min="2" max="2" width="40.5" style="1" bestFit="1" customWidth="1"/>
    <col min="3" max="3" width="14.875" style="25" bestFit="1" customWidth="1"/>
    <col min="4" max="4" width="13.625" style="1" bestFit="1" customWidth="1"/>
    <col min="5" max="5" width="12.125" style="4" bestFit="1" customWidth="1"/>
    <col min="6" max="6" width="17.125" style="4" bestFit="1" customWidth="1"/>
    <col min="7" max="16384" width="7" style="4"/>
  </cols>
  <sheetData>
    <row r="1" spans="1:7" ht="30" customHeight="1">
      <c r="A1" s="332" t="s">
        <v>867</v>
      </c>
      <c r="B1" s="332"/>
      <c r="C1" s="332"/>
      <c r="D1" s="332"/>
      <c r="E1" s="3"/>
      <c r="F1" s="3"/>
      <c r="G1" s="3"/>
    </row>
    <row r="2" spans="1:7" ht="14.25" customHeight="1">
      <c r="A2" s="498" t="s">
        <v>845</v>
      </c>
      <c r="B2" s="498"/>
      <c r="C2" s="498"/>
      <c r="D2" s="498"/>
    </row>
    <row r="3" spans="1:7" ht="14.25" customHeight="1">
      <c r="A3" s="1" t="s">
        <v>9</v>
      </c>
      <c r="D3" s="489" t="s">
        <v>6</v>
      </c>
    </row>
    <row r="4" spans="1:7" s="5" customFormat="1" ht="20.100000000000001" customHeight="1">
      <c r="A4" s="37" t="s">
        <v>13</v>
      </c>
      <c r="B4" s="37" t="s">
        <v>14</v>
      </c>
      <c r="C4" s="499" t="s">
        <v>15</v>
      </c>
      <c r="D4" s="37" t="s">
        <v>3</v>
      </c>
    </row>
    <row r="5" spans="1:7" ht="20.100000000000001" customHeight="1">
      <c r="A5" s="173" t="s">
        <v>9</v>
      </c>
      <c r="B5" s="500" t="s">
        <v>9</v>
      </c>
      <c r="C5" s="276" t="s">
        <v>9</v>
      </c>
      <c r="D5" s="173"/>
    </row>
    <row r="6" spans="1:7" ht="20.100000000000001" customHeight="1">
      <c r="A6" s="173" t="s">
        <v>868</v>
      </c>
      <c r="B6" s="500" t="s">
        <v>869</v>
      </c>
      <c r="C6" s="375">
        <v>8208870</v>
      </c>
      <c r="D6" s="173"/>
    </row>
    <row r="7" spans="1:7" ht="20.100000000000001" customHeight="1">
      <c r="A7" s="173"/>
      <c r="B7" s="500" t="s">
        <v>870</v>
      </c>
      <c r="C7" s="375">
        <v>5324100</v>
      </c>
      <c r="D7" s="173"/>
    </row>
    <row r="8" spans="1:7" ht="20.100000000000001" customHeight="1">
      <c r="A8" s="173"/>
      <c r="B8" s="500" t="s">
        <v>871</v>
      </c>
      <c r="C8" s="375">
        <v>1876150</v>
      </c>
      <c r="D8" s="173"/>
    </row>
    <row r="9" spans="1:7" ht="20.100000000000001" customHeight="1">
      <c r="A9" s="173"/>
      <c r="B9" s="500" t="s">
        <v>872</v>
      </c>
      <c r="C9" s="375">
        <v>2033939.9999999998</v>
      </c>
      <c r="D9" s="173"/>
    </row>
    <row r="10" spans="1:7" ht="20.100000000000001" customHeight="1">
      <c r="A10" s="173"/>
      <c r="B10" s="356"/>
      <c r="C10" s="375"/>
      <c r="D10" s="173"/>
    </row>
    <row r="11" spans="1:7" ht="20.100000000000001" customHeight="1">
      <c r="A11" s="173"/>
      <c r="B11" s="356"/>
      <c r="C11" s="276"/>
      <c r="D11" s="173"/>
    </row>
    <row r="12" spans="1:7" ht="20.100000000000001" customHeight="1">
      <c r="A12" s="173"/>
      <c r="B12" s="356"/>
      <c r="C12" s="276"/>
      <c r="D12" s="173"/>
    </row>
    <row r="13" spans="1:7" ht="20.100000000000001" customHeight="1">
      <c r="A13" s="173"/>
      <c r="B13" s="356"/>
      <c r="C13" s="276"/>
      <c r="D13" s="173"/>
    </row>
    <row r="14" spans="1:7" ht="20.100000000000001" customHeight="1">
      <c r="A14" s="173"/>
      <c r="B14" s="356"/>
      <c r="C14" s="276"/>
      <c r="D14" s="173"/>
    </row>
    <row r="15" spans="1:7" s="2" customFormat="1" ht="20.100000000000001" customHeight="1">
      <c r="A15" s="336" t="s">
        <v>8</v>
      </c>
      <c r="B15" s="337"/>
      <c r="C15" s="501">
        <v>17443060</v>
      </c>
      <c r="D15" s="335"/>
      <c r="E15" s="502"/>
      <c r="F15" s="502"/>
    </row>
    <row r="16" spans="1:7" ht="17.100000000000001" customHeight="1">
      <c r="A16" s="340"/>
      <c r="B16" s="340"/>
      <c r="C16" s="12"/>
      <c r="D16" s="340"/>
    </row>
    <row r="17" spans="1:4" ht="17.100000000000001" customHeight="1">
      <c r="A17" s="340"/>
      <c r="B17" s="340"/>
      <c r="C17" s="12"/>
      <c r="D17" s="340"/>
    </row>
    <row r="18" spans="1:4" ht="17.100000000000001" customHeight="1">
      <c r="A18" s="340"/>
      <c r="B18" s="339"/>
      <c r="C18" s="12"/>
      <c r="D18" s="340"/>
    </row>
    <row r="19" spans="1:4" ht="17.100000000000001" customHeight="1">
      <c r="A19" s="340"/>
      <c r="B19" s="339"/>
      <c r="C19" s="12"/>
      <c r="D19" s="340"/>
    </row>
    <row r="20" spans="1:4" ht="17.100000000000001" customHeight="1">
      <c r="A20" s="340"/>
      <c r="B20" s="339"/>
      <c r="C20" s="12"/>
      <c r="D20" s="340"/>
    </row>
    <row r="21" spans="1:4" ht="17.100000000000001" customHeight="1">
      <c r="A21" s="340"/>
      <c r="B21" s="339"/>
      <c r="C21" s="12"/>
      <c r="D21" s="340"/>
    </row>
    <row r="22" spans="1:4" ht="17.100000000000001" customHeight="1">
      <c r="A22" s="340"/>
      <c r="B22" s="339"/>
      <c r="C22" s="12"/>
      <c r="D22" s="340"/>
    </row>
    <row r="23" spans="1:4" ht="22.7" customHeight="1">
      <c r="A23" s="340"/>
      <c r="B23" s="339"/>
      <c r="C23" s="12"/>
      <c r="D23" s="340"/>
    </row>
    <row r="24" spans="1:4" ht="17.100000000000001" customHeight="1">
      <c r="A24" s="340"/>
      <c r="B24" s="340"/>
      <c r="C24" s="12"/>
      <c r="D24" s="340"/>
    </row>
    <row r="25" spans="1:4" ht="17.100000000000001" customHeight="1">
      <c r="A25" s="340"/>
      <c r="B25" s="340"/>
      <c r="C25" s="12"/>
      <c r="D25" s="340"/>
    </row>
    <row r="26" spans="1:4" ht="17.100000000000001" customHeight="1">
      <c r="A26" s="340"/>
      <c r="B26" s="340"/>
      <c r="C26" s="12"/>
      <c r="D26" s="340"/>
    </row>
    <row r="27" spans="1:4" ht="17.100000000000001" customHeight="1">
      <c r="A27" s="340"/>
      <c r="B27" s="340"/>
      <c r="C27" s="12"/>
      <c r="D27" s="340"/>
    </row>
    <row r="28" spans="1:4" ht="17.100000000000001" customHeight="1">
      <c r="A28" s="340"/>
      <c r="B28" s="340"/>
      <c r="C28" s="12"/>
      <c r="D28" s="340"/>
    </row>
    <row r="29" spans="1:4" ht="17.100000000000001" customHeight="1">
      <c r="A29" s="503"/>
      <c r="B29" s="503"/>
      <c r="C29" s="504"/>
      <c r="D29" s="343"/>
    </row>
    <row r="30" spans="1:4" ht="17.100000000000001" customHeight="1">
      <c r="A30" s="340"/>
      <c r="B30" s="340"/>
      <c r="C30" s="447"/>
      <c r="D30" s="340"/>
    </row>
    <row r="41" spans="3:3" ht="22.7" customHeight="1"/>
    <row r="45" spans="3:3" s="1" customFormat="1" ht="17.100000000000001" customHeight="1">
      <c r="C45" s="25"/>
    </row>
    <row r="47" spans="3:3" ht="15.75" customHeight="1"/>
    <row r="63" ht="22.7" customHeight="1"/>
    <row r="68" ht="17.25" customHeight="1"/>
    <row r="81" ht="22.7" customHeight="1"/>
    <row r="87" ht="15.75" customHeight="1"/>
    <row r="102" ht="22.7" customHeight="1"/>
    <row r="120" ht="13.5"/>
    <row r="121" ht="22.7" customHeight="1"/>
    <row r="134" ht="21.75" customHeight="1"/>
    <row r="135" ht="21.75" customHeight="1"/>
    <row r="141" ht="13.5"/>
    <row r="151" ht="13.5"/>
    <row r="152" ht="13.5"/>
    <row r="158" ht="15.75" customHeight="1"/>
    <row r="159" ht="13.5"/>
    <row r="160" ht="17.25" customHeight="1"/>
    <row r="162" ht="22.7" customHeight="1"/>
    <row r="163" ht="22.7" customHeight="1"/>
    <row r="173" ht="13.5"/>
    <row r="180" ht="13.5"/>
    <row r="184" ht="22.7" customHeight="1"/>
    <row r="212" ht="13.5"/>
    <row r="216" ht="13.5"/>
    <row r="221" ht="13.5"/>
    <row r="237" ht="13.5"/>
    <row r="238" ht="16.5" customHeight="1"/>
    <row r="251" ht="17.25" customHeight="1"/>
    <row r="255" ht="13.5"/>
    <row r="277" ht="13.5"/>
    <row r="291" ht="13.5"/>
    <row r="295" ht="13.5"/>
    <row r="296" ht="13.5"/>
    <row r="309" ht="13.5"/>
    <row r="316" ht="13.5"/>
    <row r="330" ht="13.5"/>
    <row r="334" ht="13.5"/>
    <row r="348" ht="13.5"/>
    <row r="349" ht="16.5" customHeight="1"/>
    <row r="355" ht="13.5"/>
  </sheetData>
  <mergeCells count="4">
    <mergeCell ref="A1:D1"/>
    <mergeCell ref="A2:D2"/>
    <mergeCell ref="A15:B15"/>
    <mergeCell ref="A29:B29"/>
  </mergeCells>
  <phoneticPr fontId="136" type="noConversion"/>
  <printOptions horizontalCentered="1" gridLinesSet="0"/>
  <pageMargins left="0.70866141732283472" right="0.70866141732283472" top="0.86614173228346458" bottom="0.98425196850393704" header="0.31496062992125984" footer="0.31496062992125984"/>
  <pageSetup paperSize="9" scale="96" orientation="portrait" r:id="rId1"/>
  <headerFooter alignWithMargins="0">
    <oddFooter xml:space="preserve">&amp;C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163"/>
  <sheetViews>
    <sheetView showGridLines="0" view="pageBreakPreview" zoomScaleSheetLayoutView="100" workbookViewId="0">
      <pane ySplit="7" topLeftCell="A152" activePane="bottomLeft" state="frozen"/>
      <selection pane="bottomLeft" activeCell="K165" sqref="K165"/>
    </sheetView>
  </sheetViews>
  <sheetFormatPr defaultRowHeight="17.100000000000001" customHeight="1"/>
  <cols>
    <col min="1" max="1" width="1.625" style="63" customWidth="1"/>
    <col min="2" max="2" width="5" style="63" customWidth="1"/>
    <col min="3" max="3" width="13.25" style="63" customWidth="1"/>
    <col min="4" max="4" width="11.375" style="63" customWidth="1"/>
    <col min="5" max="5" width="15.25" style="63" customWidth="1"/>
    <col min="6" max="7" width="9" style="63"/>
    <col min="8" max="8" width="0" style="63" hidden="1" customWidth="1"/>
    <col min="9" max="9" width="17.125" style="63" customWidth="1"/>
    <col min="10" max="10" width="1.625" style="63" customWidth="1"/>
    <col min="11" max="11" width="14.875" style="63" bestFit="1" customWidth="1"/>
    <col min="12" max="16384" width="9" style="63"/>
  </cols>
  <sheetData>
    <row r="1" spans="1:10" ht="9" customHeight="1" thickBot="1">
      <c r="A1" s="61"/>
      <c r="B1" s="62"/>
      <c r="C1" s="62"/>
      <c r="D1" s="62"/>
      <c r="E1" s="62"/>
      <c r="F1" s="62"/>
      <c r="G1" s="62"/>
      <c r="H1" s="62"/>
      <c r="I1" s="62"/>
      <c r="J1" s="61"/>
    </row>
    <row r="2" spans="1:10" ht="30.75" customHeight="1" thickTop="1" thickBot="1">
      <c r="A2" s="61"/>
      <c r="B2" s="284" t="s">
        <v>477</v>
      </c>
      <c r="C2" s="307"/>
      <c r="D2" s="307"/>
      <c r="E2" s="307"/>
      <c r="F2" s="307"/>
      <c r="G2" s="307"/>
      <c r="H2" s="307"/>
      <c r="I2" s="308"/>
      <c r="J2" s="61"/>
    </row>
    <row r="3" spans="1:10" ht="9.75" customHeight="1" thickTop="1">
      <c r="A3" s="61"/>
      <c r="B3" s="114"/>
      <c r="C3" s="114"/>
      <c r="D3" s="114"/>
      <c r="E3" s="114"/>
      <c r="F3" s="114"/>
      <c r="G3" s="114"/>
      <c r="H3" s="114"/>
      <c r="I3" s="114"/>
      <c r="J3" s="61"/>
    </row>
    <row r="4" spans="1:10" ht="17.100000000000001" customHeight="1">
      <c r="A4" s="61"/>
      <c r="B4" s="309" t="s">
        <v>706</v>
      </c>
      <c r="C4" s="310"/>
      <c r="D4" s="310"/>
      <c r="E4" s="310"/>
      <c r="F4" s="310"/>
      <c r="G4" s="310"/>
      <c r="H4" s="310"/>
      <c r="I4" s="310"/>
      <c r="J4" s="61"/>
    </row>
    <row r="5" spans="1:10" ht="12" customHeight="1">
      <c r="A5" s="61"/>
      <c r="B5" s="62"/>
      <c r="C5" s="62"/>
      <c r="D5" s="62"/>
      <c r="E5" s="62"/>
      <c r="F5" s="62"/>
      <c r="G5" s="62"/>
      <c r="H5" s="62"/>
      <c r="I5" s="115" t="s">
        <v>10</v>
      </c>
      <c r="J5" s="61"/>
    </row>
    <row r="6" spans="1:10" ht="17.25" customHeight="1">
      <c r="A6" s="64"/>
      <c r="B6" s="295" t="s">
        <v>478</v>
      </c>
      <c r="C6" s="295" t="s">
        <v>479</v>
      </c>
      <c r="D6" s="295" t="s">
        <v>480</v>
      </c>
      <c r="E6" s="295" t="s">
        <v>483</v>
      </c>
      <c r="F6" s="295" t="s">
        <v>481</v>
      </c>
      <c r="G6" s="295"/>
      <c r="H6" s="295" t="s">
        <v>482</v>
      </c>
      <c r="I6" s="65" t="s">
        <v>312</v>
      </c>
      <c r="J6" s="64"/>
    </row>
    <row r="7" spans="1:10" ht="17.100000000000001" customHeight="1">
      <c r="A7" s="64"/>
      <c r="B7" s="296"/>
      <c r="C7" s="296"/>
      <c r="D7" s="296"/>
      <c r="E7" s="296"/>
      <c r="F7" s="98" t="s">
        <v>457</v>
      </c>
      <c r="G7" s="66" t="s">
        <v>458</v>
      </c>
      <c r="H7" s="296"/>
      <c r="I7" s="66" t="s">
        <v>313</v>
      </c>
      <c r="J7" s="64"/>
    </row>
    <row r="8" spans="1:10" ht="17.100000000000001" customHeight="1">
      <c r="A8" s="61"/>
      <c r="B8" s="300" t="s">
        <v>508</v>
      </c>
      <c r="C8" s="300"/>
      <c r="D8" s="300"/>
      <c r="E8" s="300"/>
      <c r="F8" s="300"/>
      <c r="G8" s="300"/>
      <c r="H8" s="300"/>
      <c r="I8" s="300"/>
      <c r="J8" s="61"/>
    </row>
    <row r="9" spans="1:10" ht="17.100000000000001" customHeight="1">
      <c r="A9" s="67"/>
      <c r="B9" s="68">
        <v>1</v>
      </c>
      <c r="C9" s="69" t="s">
        <v>314</v>
      </c>
      <c r="D9" s="75" t="s">
        <v>315</v>
      </c>
      <c r="E9" s="69" t="s">
        <v>316</v>
      </c>
      <c r="F9" s="99">
        <v>303</v>
      </c>
      <c r="G9" s="198">
        <v>91.657499999999999</v>
      </c>
      <c r="H9" s="199">
        <v>91000</v>
      </c>
      <c r="I9" s="199">
        <v>27270000</v>
      </c>
      <c r="J9" s="61"/>
    </row>
    <row r="10" spans="1:10" ht="17.100000000000001" customHeight="1">
      <c r="A10" s="67"/>
      <c r="B10" s="68">
        <v>2</v>
      </c>
      <c r="C10" s="69" t="s">
        <v>317</v>
      </c>
      <c r="D10" s="75" t="s">
        <v>318</v>
      </c>
      <c r="E10" s="69" t="s">
        <v>316</v>
      </c>
      <c r="F10" s="100">
        <v>2689</v>
      </c>
      <c r="G10" s="198">
        <v>813.42250000000001</v>
      </c>
      <c r="H10" s="199">
        <v>91000</v>
      </c>
      <c r="I10" s="199">
        <v>242010000</v>
      </c>
      <c r="J10" s="61"/>
    </row>
    <row r="11" spans="1:10" ht="17.100000000000001" customHeight="1">
      <c r="A11" s="70"/>
      <c r="B11" s="68">
        <v>3</v>
      </c>
      <c r="C11" s="85" t="s">
        <v>319</v>
      </c>
      <c r="D11" s="75" t="s">
        <v>318</v>
      </c>
      <c r="E11" s="69" t="s">
        <v>316</v>
      </c>
      <c r="F11" s="101">
        <v>165</v>
      </c>
      <c r="G11" s="198">
        <v>49.912500000000001</v>
      </c>
      <c r="H11" s="200">
        <v>20000</v>
      </c>
      <c r="I11" s="200">
        <v>2904000</v>
      </c>
      <c r="J11" s="72"/>
    </row>
    <row r="12" spans="1:10" ht="17.100000000000001" customHeight="1">
      <c r="A12" s="70"/>
      <c r="B12" s="298" t="s">
        <v>320</v>
      </c>
      <c r="C12" s="299"/>
      <c r="D12" s="299"/>
      <c r="E12" s="65"/>
      <c r="F12" s="102">
        <v>3157</v>
      </c>
      <c r="G12" s="201">
        <v>954.99250000000006</v>
      </c>
      <c r="H12" s="202" t="s">
        <v>321</v>
      </c>
      <c r="I12" s="202">
        <v>272184000</v>
      </c>
      <c r="J12" s="72"/>
    </row>
    <row r="13" spans="1:10" ht="17.100000000000001" customHeight="1">
      <c r="A13" s="73"/>
      <c r="B13" s="300" t="s">
        <v>509</v>
      </c>
      <c r="C13" s="300"/>
      <c r="D13" s="300"/>
      <c r="E13" s="300"/>
      <c r="F13" s="300"/>
      <c r="G13" s="300"/>
      <c r="H13" s="300"/>
      <c r="I13" s="300"/>
      <c r="J13" s="73"/>
    </row>
    <row r="14" spans="1:10" ht="17.100000000000001" customHeight="1">
      <c r="A14" s="74"/>
      <c r="B14" s="159">
        <v>4</v>
      </c>
      <c r="C14" s="158" t="s">
        <v>322</v>
      </c>
      <c r="D14" s="182" t="s">
        <v>315</v>
      </c>
      <c r="E14" s="159" t="s">
        <v>316</v>
      </c>
      <c r="F14" s="183">
        <v>189023</v>
      </c>
      <c r="G14" s="203">
        <v>57179.457499999997</v>
      </c>
      <c r="H14" s="159">
        <v>91000</v>
      </c>
      <c r="I14" s="159">
        <v>17012070000</v>
      </c>
      <c r="J14" s="73"/>
    </row>
    <row r="15" spans="1:10" ht="17.100000000000001" customHeight="1">
      <c r="A15" s="74"/>
      <c r="B15" s="69">
        <v>5</v>
      </c>
      <c r="C15" s="75" t="s">
        <v>323</v>
      </c>
      <c r="D15" s="86" t="s">
        <v>315</v>
      </c>
      <c r="E15" s="75" t="s">
        <v>316</v>
      </c>
      <c r="F15" s="95">
        <v>5435</v>
      </c>
      <c r="G15" s="197">
        <v>1644.0874999999999</v>
      </c>
      <c r="H15" s="75">
        <v>91000</v>
      </c>
      <c r="I15" s="75">
        <v>489150000</v>
      </c>
      <c r="J15" s="73"/>
    </row>
    <row r="16" spans="1:10" ht="17.100000000000001" customHeight="1">
      <c r="A16" s="74"/>
      <c r="B16" s="75">
        <v>6</v>
      </c>
      <c r="C16" s="75" t="s">
        <v>324</v>
      </c>
      <c r="D16" s="75" t="s">
        <v>318</v>
      </c>
      <c r="E16" s="86" t="s">
        <v>325</v>
      </c>
      <c r="F16" s="94">
        <v>11521</v>
      </c>
      <c r="G16" s="204">
        <v>3485.1025</v>
      </c>
      <c r="H16" s="75">
        <v>91000</v>
      </c>
      <c r="I16" s="75">
        <v>1036890000</v>
      </c>
      <c r="J16" s="73"/>
    </row>
    <row r="17" spans="1:10" ht="17.100000000000001" customHeight="1">
      <c r="A17" s="74"/>
      <c r="B17" s="69">
        <v>7</v>
      </c>
      <c r="C17" s="75" t="s">
        <v>324</v>
      </c>
      <c r="D17" s="75" t="s">
        <v>318</v>
      </c>
      <c r="E17" s="86" t="s">
        <v>326</v>
      </c>
      <c r="F17" s="94">
        <v>663</v>
      </c>
      <c r="G17" s="197">
        <v>200.5575</v>
      </c>
      <c r="H17" s="75">
        <v>91000</v>
      </c>
      <c r="I17" s="75">
        <v>59670000</v>
      </c>
      <c r="J17" s="73"/>
    </row>
    <row r="18" spans="1:10" ht="17.100000000000001" customHeight="1">
      <c r="A18" s="74"/>
      <c r="B18" s="75">
        <v>8</v>
      </c>
      <c r="C18" s="95" t="s">
        <v>327</v>
      </c>
      <c r="D18" s="75" t="s">
        <v>328</v>
      </c>
      <c r="E18" s="75" t="s">
        <v>316</v>
      </c>
      <c r="F18" s="95">
        <v>1580</v>
      </c>
      <c r="G18" s="197">
        <v>477.95</v>
      </c>
      <c r="H18" s="75">
        <v>91000</v>
      </c>
      <c r="I18" s="75">
        <v>142200000</v>
      </c>
      <c r="J18" s="73"/>
    </row>
    <row r="19" spans="1:10" ht="17.100000000000001" customHeight="1">
      <c r="A19" s="74"/>
      <c r="B19" s="69">
        <v>9</v>
      </c>
      <c r="C19" s="95" t="s">
        <v>329</v>
      </c>
      <c r="D19" s="75" t="s">
        <v>318</v>
      </c>
      <c r="E19" s="75" t="s">
        <v>316</v>
      </c>
      <c r="F19" s="95">
        <v>936</v>
      </c>
      <c r="G19" s="197">
        <v>283.14</v>
      </c>
      <c r="H19" s="75">
        <v>91000</v>
      </c>
      <c r="I19" s="75">
        <v>84240000</v>
      </c>
      <c r="J19" s="73"/>
    </row>
    <row r="20" spans="1:10" ht="17.100000000000001" customHeight="1">
      <c r="A20" s="74"/>
      <c r="B20" s="75">
        <v>10</v>
      </c>
      <c r="C20" s="95" t="s">
        <v>330</v>
      </c>
      <c r="D20" s="75" t="s">
        <v>318</v>
      </c>
      <c r="E20" s="75" t="s">
        <v>316</v>
      </c>
      <c r="F20" s="95">
        <v>5322</v>
      </c>
      <c r="G20" s="197">
        <v>1609.905</v>
      </c>
      <c r="H20" s="76">
        <v>32100</v>
      </c>
      <c r="I20" s="76">
        <v>159127800</v>
      </c>
      <c r="J20" s="73"/>
    </row>
    <row r="21" spans="1:10" ht="17.100000000000001" customHeight="1">
      <c r="A21" s="74"/>
      <c r="B21" s="69">
        <v>11</v>
      </c>
      <c r="C21" s="95" t="s">
        <v>331</v>
      </c>
      <c r="D21" s="75" t="s">
        <v>328</v>
      </c>
      <c r="E21" s="75" t="s">
        <v>316</v>
      </c>
      <c r="F21" s="95">
        <v>803</v>
      </c>
      <c r="G21" s="197">
        <v>242.9075</v>
      </c>
      <c r="H21" s="76">
        <v>91000</v>
      </c>
      <c r="I21" s="76">
        <v>72270000</v>
      </c>
      <c r="J21" s="73"/>
    </row>
    <row r="22" spans="1:10" ht="17.100000000000001" customHeight="1">
      <c r="A22" s="74"/>
      <c r="B22" s="75">
        <v>12</v>
      </c>
      <c r="C22" s="95" t="s">
        <v>332</v>
      </c>
      <c r="D22" s="75" t="s">
        <v>328</v>
      </c>
      <c r="E22" s="75" t="s">
        <v>333</v>
      </c>
      <c r="F22" s="95">
        <v>3006</v>
      </c>
      <c r="G22" s="197">
        <v>909.31499999999994</v>
      </c>
      <c r="H22" s="75">
        <v>91000</v>
      </c>
      <c r="I22" s="75">
        <v>270540000</v>
      </c>
      <c r="J22" s="73"/>
    </row>
    <row r="23" spans="1:10" ht="17.100000000000001" customHeight="1">
      <c r="A23" s="74"/>
      <c r="B23" s="69">
        <v>13</v>
      </c>
      <c r="C23" s="95" t="s">
        <v>334</v>
      </c>
      <c r="D23" s="86" t="s">
        <v>315</v>
      </c>
      <c r="E23" s="75" t="s">
        <v>333</v>
      </c>
      <c r="F23" s="95">
        <v>548152</v>
      </c>
      <c r="G23" s="197">
        <v>165815.97999999998</v>
      </c>
      <c r="H23" s="75">
        <v>91000</v>
      </c>
      <c r="I23" s="75">
        <v>49333680000</v>
      </c>
      <c r="J23" s="73"/>
    </row>
    <row r="24" spans="1:10" ht="17.100000000000001" customHeight="1">
      <c r="A24" s="74"/>
      <c r="B24" s="75">
        <v>14</v>
      </c>
      <c r="C24" s="95" t="s">
        <v>335</v>
      </c>
      <c r="D24" s="75" t="s">
        <v>336</v>
      </c>
      <c r="E24" s="75" t="s">
        <v>316</v>
      </c>
      <c r="F24" s="95">
        <v>1146</v>
      </c>
      <c r="G24" s="197">
        <v>346.66499999999996</v>
      </c>
      <c r="H24" s="75">
        <v>91000</v>
      </c>
      <c r="I24" s="75">
        <v>103140000</v>
      </c>
      <c r="J24" s="73"/>
    </row>
    <row r="25" spans="1:10" ht="17.100000000000001" customHeight="1">
      <c r="A25" s="74"/>
      <c r="B25" s="69">
        <v>15</v>
      </c>
      <c r="C25" s="95" t="s">
        <v>337</v>
      </c>
      <c r="D25" s="75" t="s">
        <v>328</v>
      </c>
      <c r="E25" s="75" t="s">
        <v>316</v>
      </c>
      <c r="F25" s="95">
        <v>623</v>
      </c>
      <c r="G25" s="197">
        <v>188.45749999999998</v>
      </c>
      <c r="H25" s="75">
        <v>91000</v>
      </c>
      <c r="I25" s="75">
        <v>56070000</v>
      </c>
      <c r="J25" s="73"/>
    </row>
    <row r="26" spans="1:10" ht="17.100000000000001" customHeight="1">
      <c r="A26" s="74"/>
      <c r="B26" s="75">
        <v>16</v>
      </c>
      <c r="C26" s="95" t="s">
        <v>338</v>
      </c>
      <c r="D26" s="75" t="s">
        <v>336</v>
      </c>
      <c r="E26" s="75" t="s">
        <v>316</v>
      </c>
      <c r="F26" s="95">
        <v>1917</v>
      </c>
      <c r="G26" s="197">
        <v>579.89249999999993</v>
      </c>
      <c r="H26" s="75">
        <v>91000</v>
      </c>
      <c r="I26" s="75">
        <v>172530000</v>
      </c>
      <c r="J26" s="73"/>
    </row>
    <row r="27" spans="1:10" ht="17.100000000000001" customHeight="1">
      <c r="A27" s="74"/>
      <c r="B27" s="69">
        <v>17</v>
      </c>
      <c r="C27" s="95" t="s">
        <v>339</v>
      </c>
      <c r="D27" s="75" t="s">
        <v>318</v>
      </c>
      <c r="E27" s="75" t="s">
        <v>316</v>
      </c>
      <c r="F27" s="95">
        <v>2812</v>
      </c>
      <c r="G27" s="197">
        <v>850.63</v>
      </c>
      <c r="H27" s="75">
        <v>91000</v>
      </c>
      <c r="I27" s="75">
        <v>253080000</v>
      </c>
      <c r="J27" s="73"/>
    </row>
    <row r="28" spans="1:10" ht="17.100000000000001" customHeight="1">
      <c r="A28" s="74"/>
      <c r="B28" s="75">
        <v>18</v>
      </c>
      <c r="C28" s="95" t="s">
        <v>340</v>
      </c>
      <c r="D28" s="75" t="s">
        <v>336</v>
      </c>
      <c r="E28" s="75" t="s">
        <v>316</v>
      </c>
      <c r="F28" s="95">
        <v>344</v>
      </c>
      <c r="G28" s="197">
        <v>104.06</v>
      </c>
      <c r="H28" s="75">
        <v>91000</v>
      </c>
      <c r="I28" s="75">
        <v>30960000</v>
      </c>
      <c r="J28" s="73"/>
    </row>
    <row r="29" spans="1:10" ht="17.100000000000001" customHeight="1">
      <c r="A29" s="74"/>
      <c r="B29" s="69">
        <v>19</v>
      </c>
      <c r="C29" s="95" t="s">
        <v>341</v>
      </c>
      <c r="D29" s="75" t="s">
        <v>318</v>
      </c>
      <c r="E29" s="75" t="s">
        <v>316</v>
      </c>
      <c r="F29" s="95">
        <v>341</v>
      </c>
      <c r="G29" s="197">
        <v>103.1525</v>
      </c>
      <c r="H29" s="75">
        <v>91000</v>
      </c>
      <c r="I29" s="75">
        <v>30690000</v>
      </c>
      <c r="J29" s="73"/>
    </row>
    <row r="30" spans="1:10" ht="17.100000000000001" customHeight="1">
      <c r="A30" s="74"/>
      <c r="B30" s="75">
        <v>20</v>
      </c>
      <c r="C30" s="95" t="s">
        <v>342</v>
      </c>
      <c r="D30" s="75" t="s">
        <v>318</v>
      </c>
      <c r="E30" s="75" t="s">
        <v>316</v>
      </c>
      <c r="F30" s="95">
        <v>734</v>
      </c>
      <c r="G30" s="197">
        <v>222.035</v>
      </c>
      <c r="H30" s="75">
        <v>91000</v>
      </c>
      <c r="I30" s="75">
        <v>66060000</v>
      </c>
      <c r="J30" s="73"/>
    </row>
    <row r="31" spans="1:10" ht="17.100000000000001" customHeight="1">
      <c r="A31" s="74"/>
      <c r="B31" s="69">
        <v>21</v>
      </c>
      <c r="C31" s="95" t="s">
        <v>343</v>
      </c>
      <c r="D31" s="75" t="s">
        <v>318</v>
      </c>
      <c r="E31" s="75" t="s">
        <v>316</v>
      </c>
      <c r="F31" s="95">
        <v>836</v>
      </c>
      <c r="G31" s="197">
        <v>252.89</v>
      </c>
      <c r="H31" s="75">
        <v>91000</v>
      </c>
      <c r="I31" s="75">
        <v>75240000</v>
      </c>
      <c r="J31" s="73"/>
    </row>
    <row r="32" spans="1:10" ht="17.100000000000001" customHeight="1">
      <c r="A32" s="74"/>
      <c r="B32" s="75">
        <v>22</v>
      </c>
      <c r="C32" s="95" t="s">
        <v>344</v>
      </c>
      <c r="D32" s="86" t="s">
        <v>315</v>
      </c>
      <c r="E32" s="75" t="s">
        <v>316</v>
      </c>
      <c r="F32" s="95">
        <v>521</v>
      </c>
      <c r="G32" s="197">
        <v>157.60249999999999</v>
      </c>
      <c r="H32" s="75">
        <v>91000</v>
      </c>
      <c r="I32" s="75">
        <v>46890000</v>
      </c>
      <c r="J32" s="73"/>
    </row>
    <row r="33" spans="1:10" ht="17.100000000000001" customHeight="1">
      <c r="A33" s="74"/>
      <c r="B33" s="69">
        <v>23</v>
      </c>
      <c r="C33" s="75" t="s">
        <v>345</v>
      </c>
      <c r="D33" s="86" t="s">
        <v>315</v>
      </c>
      <c r="E33" s="75" t="s">
        <v>316</v>
      </c>
      <c r="F33" s="95">
        <v>12948</v>
      </c>
      <c r="G33" s="197">
        <v>3916.77</v>
      </c>
      <c r="H33" s="75">
        <v>91000</v>
      </c>
      <c r="I33" s="75">
        <v>1165320000</v>
      </c>
      <c r="J33" s="73"/>
    </row>
    <row r="34" spans="1:10" ht="17.100000000000001" customHeight="1">
      <c r="A34" s="74"/>
      <c r="B34" s="75">
        <v>24</v>
      </c>
      <c r="C34" s="95" t="s">
        <v>346</v>
      </c>
      <c r="D34" s="86" t="s">
        <v>315</v>
      </c>
      <c r="E34" s="75" t="s">
        <v>347</v>
      </c>
      <c r="F34" s="95">
        <v>3864</v>
      </c>
      <c r="G34" s="197">
        <v>1168.8599999999999</v>
      </c>
      <c r="H34" s="75">
        <v>91000</v>
      </c>
      <c r="I34" s="75">
        <v>347760000</v>
      </c>
      <c r="J34" s="73"/>
    </row>
    <row r="35" spans="1:10" ht="17.100000000000001" customHeight="1">
      <c r="A35" s="74"/>
      <c r="B35" s="69">
        <v>25</v>
      </c>
      <c r="C35" s="95" t="s">
        <v>348</v>
      </c>
      <c r="D35" s="86" t="s">
        <v>315</v>
      </c>
      <c r="E35" s="75" t="s">
        <v>347</v>
      </c>
      <c r="F35" s="95">
        <v>67550</v>
      </c>
      <c r="G35" s="197">
        <v>20433.875</v>
      </c>
      <c r="H35" s="75">
        <v>91000</v>
      </c>
      <c r="I35" s="75">
        <v>6079500000</v>
      </c>
      <c r="J35" s="73"/>
    </row>
    <row r="36" spans="1:10" ht="17.100000000000001" customHeight="1">
      <c r="A36" s="74"/>
      <c r="B36" s="75">
        <v>26</v>
      </c>
      <c r="C36" s="95" t="s">
        <v>349</v>
      </c>
      <c r="D36" s="75" t="s">
        <v>336</v>
      </c>
      <c r="E36" s="75" t="s">
        <v>316</v>
      </c>
      <c r="F36" s="95">
        <v>6992</v>
      </c>
      <c r="G36" s="197">
        <v>2115.08</v>
      </c>
      <c r="H36" s="75">
        <v>91000</v>
      </c>
      <c r="I36" s="75">
        <v>629280000</v>
      </c>
      <c r="J36" s="73"/>
    </row>
    <row r="37" spans="1:10" ht="17.100000000000001" customHeight="1">
      <c r="A37" s="74"/>
      <c r="B37" s="69">
        <v>27</v>
      </c>
      <c r="C37" s="95" t="s">
        <v>350</v>
      </c>
      <c r="D37" s="86" t="s">
        <v>315</v>
      </c>
      <c r="E37" s="75" t="s">
        <v>347</v>
      </c>
      <c r="F37" s="95">
        <v>198</v>
      </c>
      <c r="G37" s="197">
        <v>59.894999999999996</v>
      </c>
      <c r="H37" s="75">
        <v>91000</v>
      </c>
      <c r="I37" s="75">
        <v>17820000</v>
      </c>
      <c r="J37" s="73"/>
    </row>
    <row r="38" spans="1:10" ht="17.100000000000001" customHeight="1">
      <c r="A38" s="74"/>
      <c r="B38" s="75">
        <v>28</v>
      </c>
      <c r="C38" s="95" t="s">
        <v>351</v>
      </c>
      <c r="D38" s="75" t="s">
        <v>336</v>
      </c>
      <c r="E38" s="75" t="s">
        <v>352</v>
      </c>
      <c r="F38" s="95">
        <v>11332</v>
      </c>
      <c r="G38" s="197">
        <v>3427.93</v>
      </c>
      <c r="H38" s="75">
        <v>91000</v>
      </c>
      <c r="I38" s="75">
        <v>1019880000</v>
      </c>
      <c r="J38" s="73"/>
    </row>
    <row r="39" spans="1:10" ht="17.100000000000001" customHeight="1">
      <c r="A39" s="74"/>
      <c r="B39" s="69">
        <v>29</v>
      </c>
      <c r="C39" s="95" t="s">
        <v>353</v>
      </c>
      <c r="D39" s="75" t="s">
        <v>318</v>
      </c>
      <c r="E39" s="75" t="s">
        <v>316</v>
      </c>
      <c r="F39" s="95">
        <v>127419</v>
      </c>
      <c r="G39" s="197">
        <v>38544.247499999998</v>
      </c>
      <c r="H39" s="75">
        <v>91000</v>
      </c>
      <c r="I39" s="75">
        <v>11467710000</v>
      </c>
      <c r="J39" s="73"/>
    </row>
    <row r="40" spans="1:10" ht="17.100000000000001" customHeight="1">
      <c r="A40" s="74"/>
      <c r="B40" s="69">
        <v>30</v>
      </c>
      <c r="C40" s="95" t="s">
        <v>354</v>
      </c>
      <c r="D40" s="75" t="s">
        <v>318</v>
      </c>
      <c r="E40" s="75" t="s">
        <v>316</v>
      </c>
      <c r="F40" s="95">
        <v>7079</v>
      </c>
      <c r="G40" s="197">
        <v>2141.3975</v>
      </c>
      <c r="H40" s="76">
        <v>91000</v>
      </c>
      <c r="I40" s="76">
        <v>637110000</v>
      </c>
      <c r="J40" s="73"/>
    </row>
    <row r="41" spans="1:10" ht="17.100000000000001" customHeight="1">
      <c r="A41" s="74"/>
      <c r="B41" s="75">
        <v>31</v>
      </c>
      <c r="C41" s="95" t="s">
        <v>355</v>
      </c>
      <c r="D41" s="75" t="s">
        <v>318</v>
      </c>
      <c r="E41" s="75" t="s">
        <v>356</v>
      </c>
      <c r="F41" s="95">
        <v>661</v>
      </c>
      <c r="G41" s="197">
        <v>199.95249999999999</v>
      </c>
      <c r="H41" s="76">
        <v>39300</v>
      </c>
      <c r="I41" s="76">
        <v>28951800</v>
      </c>
      <c r="J41" s="73"/>
    </row>
    <row r="42" spans="1:10" ht="17.100000000000001" customHeight="1">
      <c r="A42" s="74"/>
      <c r="B42" s="69">
        <v>32</v>
      </c>
      <c r="C42" s="95" t="s">
        <v>357</v>
      </c>
      <c r="D42" s="75" t="s">
        <v>318</v>
      </c>
      <c r="E42" s="75" t="s">
        <v>316</v>
      </c>
      <c r="F42" s="95">
        <v>4229</v>
      </c>
      <c r="G42" s="197">
        <v>1279.2725</v>
      </c>
      <c r="H42" s="76">
        <v>91000</v>
      </c>
      <c r="I42" s="76">
        <v>380610000</v>
      </c>
      <c r="J42" s="73"/>
    </row>
    <row r="43" spans="1:10" ht="17.100000000000001" customHeight="1">
      <c r="A43" s="74"/>
      <c r="B43" s="75">
        <v>33</v>
      </c>
      <c r="C43" s="95" t="s">
        <v>358</v>
      </c>
      <c r="D43" s="75" t="s">
        <v>318</v>
      </c>
      <c r="E43" s="75" t="s">
        <v>316</v>
      </c>
      <c r="F43" s="95">
        <v>4578</v>
      </c>
      <c r="G43" s="197">
        <v>1384.845</v>
      </c>
      <c r="H43" s="75">
        <v>91000</v>
      </c>
      <c r="I43" s="75">
        <v>412020000</v>
      </c>
      <c r="J43" s="73"/>
    </row>
    <row r="44" spans="1:10" ht="17.100000000000001" customHeight="1">
      <c r="A44" s="74"/>
      <c r="B44" s="69">
        <v>34</v>
      </c>
      <c r="C44" s="95" t="s">
        <v>359</v>
      </c>
      <c r="D44" s="75" t="s">
        <v>318</v>
      </c>
      <c r="E44" s="75" t="s">
        <v>316</v>
      </c>
      <c r="F44" s="95">
        <v>17351</v>
      </c>
      <c r="G44" s="197">
        <v>5248.6774999999998</v>
      </c>
      <c r="H44" s="75">
        <v>91000</v>
      </c>
      <c r="I44" s="75">
        <v>1561590000</v>
      </c>
      <c r="J44" s="73"/>
    </row>
    <row r="45" spans="1:10" ht="17.100000000000001" customHeight="1">
      <c r="A45" s="74"/>
      <c r="B45" s="75">
        <v>35</v>
      </c>
      <c r="C45" s="95" t="s">
        <v>360</v>
      </c>
      <c r="D45" s="75" t="s">
        <v>318</v>
      </c>
      <c r="E45" s="75" t="s">
        <v>316</v>
      </c>
      <c r="F45" s="95">
        <v>10250</v>
      </c>
      <c r="G45" s="197">
        <v>3100.625</v>
      </c>
      <c r="H45" s="75">
        <v>91000</v>
      </c>
      <c r="I45" s="75">
        <v>922500000</v>
      </c>
      <c r="J45" s="73"/>
    </row>
    <row r="46" spans="1:10" ht="17.100000000000001" customHeight="1">
      <c r="A46" s="74"/>
      <c r="B46" s="176">
        <v>36</v>
      </c>
      <c r="C46" s="177" t="s">
        <v>361</v>
      </c>
      <c r="D46" s="178" t="s">
        <v>318</v>
      </c>
      <c r="E46" s="178" t="s">
        <v>316</v>
      </c>
      <c r="F46" s="177">
        <v>4368</v>
      </c>
      <c r="G46" s="205">
        <v>1321.32</v>
      </c>
      <c r="H46" s="178">
        <v>91000</v>
      </c>
      <c r="I46" s="178">
        <v>393120000</v>
      </c>
      <c r="J46" s="73"/>
    </row>
    <row r="47" spans="1:10" ht="17.100000000000001" customHeight="1">
      <c r="A47" s="73"/>
      <c r="B47" s="300" t="s">
        <v>509</v>
      </c>
      <c r="C47" s="300"/>
      <c r="D47" s="300"/>
      <c r="E47" s="300"/>
      <c r="F47" s="300"/>
      <c r="G47" s="300"/>
      <c r="H47" s="300"/>
      <c r="I47" s="300"/>
      <c r="J47" s="73"/>
    </row>
    <row r="48" spans="1:10" ht="17.100000000000001" customHeight="1">
      <c r="A48" s="74"/>
      <c r="B48" s="159">
        <v>37</v>
      </c>
      <c r="C48" s="158" t="s">
        <v>362</v>
      </c>
      <c r="D48" s="159" t="s">
        <v>318</v>
      </c>
      <c r="E48" s="159" t="s">
        <v>316</v>
      </c>
      <c r="F48" s="158">
        <v>6007</v>
      </c>
      <c r="G48" s="203">
        <v>1817.1174999999998</v>
      </c>
      <c r="H48" s="159">
        <v>91000</v>
      </c>
      <c r="I48" s="159">
        <v>540630000</v>
      </c>
      <c r="J48" s="73"/>
    </row>
    <row r="49" spans="1:10" ht="17.100000000000001" customHeight="1">
      <c r="A49" s="74"/>
      <c r="B49" s="75">
        <v>38</v>
      </c>
      <c r="C49" s="95" t="s">
        <v>363</v>
      </c>
      <c r="D49" s="75" t="s">
        <v>318</v>
      </c>
      <c r="E49" s="75" t="s">
        <v>316</v>
      </c>
      <c r="F49" s="95">
        <v>139124</v>
      </c>
      <c r="G49" s="197">
        <v>42085.01</v>
      </c>
      <c r="H49" s="75">
        <v>91000</v>
      </c>
      <c r="I49" s="75">
        <v>12521160000</v>
      </c>
      <c r="J49" s="73"/>
    </row>
    <row r="50" spans="1:10" ht="17.100000000000001" customHeight="1">
      <c r="A50" s="74"/>
      <c r="B50" s="75">
        <v>39</v>
      </c>
      <c r="C50" s="75" t="s">
        <v>364</v>
      </c>
      <c r="D50" s="75" t="s">
        <v>318</v>
      </c>
      <c r="E50" s="75" t="s">
        <v>316</v>
      </c>
      <c r="F50" s="95">
        <v>2432</v>
      </c>
      <c r="G50" s="197">
        <v>735.68</v>
      </c>
      <c r="H50" s="75">
        <v>91000</v>
      </c>
      <c r="I50" s="75">
        <v>218880000</v>
      </c>
      <c r="J50" s="73"/>
    </row>
    <row r="51" spans="1:10" ht="17.100000000000001" customHeight="1">
      <c r="A51" s="74"/>
      <c r="B51" s="75">
        <v>40</v>
      </c>
      <c r="C51" s="86" t="s">
        <v>365</v>
      </c>
      <c r="D51" s="75" t="s">
        <v>318</v>
      </c>
      <c r="E51" s="75" t="s">
        <v>316</v>
      </c>
      <c r="F51" s="95">
        <v>9420</v>
      </c>
      <c r="G51" s="197">
        <v>2849.5499999999997</v>
      </c>
      <c r="H51" s="75">
        <v>91000</v>
      </c>
      <c r="I51" s="75">
        <v>847800000</v>
      </c>
      <c r="J51" s="73"/>
    </row>
    <row r="52" spans="1:10" ht="17.100000000000001" customHeight="1">
      <c r="A52" s="74"/>
      <c r="B52" s="75">
        <v>41</v>
      </c>
      <c r="C52" s="86" t="s">
        <v>366</v>
      </c>
      <c r="D52" s="75" t="s">
        <v>318</v>
      </c>
      <c r="E52" s="75" t="s">
        <v>316</v>
      </c>
      <c r="F52" s="95">
        <v>3095</v>
      </c>
      <c r="G52" s="197">
        <v>936.23749999999995</v>
      </c>
      <c r="H52" s="75">
        <v>91000</v>
      </c>
      <c r="I52" s="75">
        <v>278550000</v>
      </c>
      <c r="J52" s="73"/>
    </row>
    <row r="53" spans="1:10" ht="17.100000000000001" customHeight="1">
      <c r="A53" s="74"/>
      <c r="B53" s="75">
        <v>42</v>
      </c>
      <c r="C53" s="86" t="s">
        <v>367</v>
      </c>
      <c r="D53" s="75" t="s">
        <v>318</v>
      </c>
      <c r="E53" s="75" t="s">
        <v>316</v>
      </c>
      <c r="F53" s="95">
        <v>4794</v>
      </c>
      <c r="G53" s="197">
        <v>1450.1849999999999</v>
      </c>
      <c r="H53" s="75">
        <v>91000</v>
      </c>
      <c r="I53" s="75">
        <v>431460000</v>
      </c>
      <c r="J53" s="73"/>
    </row>
    <row r="54" spans="1:10" ht="17.100000000000001" customHeight="1">
      <c r="A54" s="74"/>
      <c r="B54" s="75">
        <v>43</v>
      </c>
      <c r="C54" s="95" t="s">
        <v>368</v>
      </c>
      <c r="D54" s="75" t="s">
        <v>318</v>
      </c>
      <c r="E54" s="75" t="s">
        <v>316</v>
      </c>
      <c r="F54" s="95">
        <v>30136</v>
      </c>
      <c r="G54" s="197">
        <v>9116.14</v>
      </c>
      <c r="H54" s="75">
        <v>91000</v>
      </c>
      <c r="I54" s="75">
        <v>2712240000</v>
      </c>
      <c r="J54" s="73"/>
    </row>
    <row r="55" spans="1:10" ht="17.100000000000001" customHeight="1">
      <c r="A55" s="74"/>
      <c r="B55" s="75">
        <v>44</v>
      </c>
      <c r="C55" s="95" t="s">
        <v>369</v>
      </c>
      <c r="D55" s="75" t="s">
        <v>318</v>
      </c>
      <c r="E55" s="75" t="s">
        <v>316</v>
      </c>
      <c r="F55" s="95">
        <v>4399</v>
      </c>
      <c r="G55" s="197">
        <v>1330.6975</v>
      </c>
      <c r="H55" s="75">
        <v>91000</v>
      </c>
      <c r="I55" s="75">
        <v>395910000</v>
      </c>
      <c r="J55" s="73"/>
    </row>
    <row r="56" spans="1:10" ht="17.100000000000001" customHeight="1">
      <c r="A56" s="74"/>
      <c r="B56" s="75">
        <v>45</v>
      </c>
      <c r="C56" s="95" t="s">
        <v>370</v>
      </c>
      <c r="D56" s="75" t="s">
        <v>318</v>
      </c>
      <c r="E56" s="75" t="s">
        <v>316</v>
      </c>
      <c r="F56" s="95">
        <v>5025</v>
      </c>
      <c r="G56" s="197">
        <v>1520.0625</v>
      </c>
      <c r="H56" s="75">
        <v>91000</v>
      </c>
      <c r="I56" s="75">
        <v>452250000</v>
      </c>
      <c r="J56" s="73"/>
    </row>
    <row r="57" spans="1:10" ht="17.100000000000001" customHeight="1">
      <c r="A57" s="74"/>
      <c r="B57" s="75">
        <v>46</v>
      </c>
      <c r="C57" s="95" t="s">
        <v>371</v>
      </c>
      <c r="D57" s="75" t="s">
        <v>318</v>
      </c>
      <c r="E57" s="75" t="s">
        <v>316</v>
      </c>
      <c r="F57" s="95">
        <v>2040</v>
      </c>
      <c r="G57" s="197">
        <v>617.1</v>
      </c>
      <c r="H57" s="75">
        <v>91000</v>
      </c>
      <c r="I57" s="75">
        <v>183600000</v>
      </c>
      <c r="J57" s="73"/>
    </row>
    <row r="58" spans="1:10" ht="17.100000000000001" customHeight="1">
      <c r="A58" s="74"/>
      <c r="B58" s="75">
        <v>47</v>
      </c>
      <c r="C58" s="95" t="s">
        <v>372</v>
      </c>
      <c r="D58" s="75" t="s">
        <v>318</v>
      </c>
      <c r="E58" s="75" t="s">
        <v>316</v>
      </c>
      <c r="F58" s="95">
        <v>17309</v>
      </c>
      <c r="G58" s="197">
        <v>5235.9724999999999</v>
      </c>
      <c r="H58" s="75">
        <v>91000</v>
      </c>
      <c r="I58" s="75">
        <v>1557810000</v>
      </c>
      <c r="J58" s="73"/>
    </row>
    <row r="59" spans="1:10" ht="17.100000000000001" customHeight="1">
      <c r="A59" s="74"/>
      <c r="B59" s="75">
        <v>48</v>
      </c>
      <c r="C59" s="95" t="s">
        <v>373</v>
      </c>
      <c r="D59" s="75" t="s">
        <v>318</v>
      </c>
      <c r="E59" s="75" t="s">
        <v>374</v>
      </c>
      <c r="F59" s="95">
        <v>9977</v>
      </c>
      <c r="G59" s="197">
        <v>3018.0425</v>
      </c>
      <c r="H59" s="76">
        <v>91000</v>
      </c>
      <c r="I59" s="76">
        <v>897930000</v>
      </c>
      <c r="J59" s="73"/>
    </row>
    <row r="60" spans="1:10" ht="17.100000000000001" customHeight="1">
      <c r="A60" s="74"/>
      <c r="B60" s="75">
        <v>49</v>
      </c>
      <c r="C60" s="95" t="s">
        <v>375</v>
      </c>
      <c r="D60" s="75" t="s">
        <v>318</v>
      </c>
      <c r="E60" s="75" t="s">
        <v>316</v>
      </c>
      <c r="F60" s="95">
        <v>1286</v>
      </c>
      <c r="G60" s="197">
        <v>389.01499999999999</v>
      </c>
      <c r="H60" s="76">
        <v>39600</v>
      </c>
      <c r="I60" s="76">
        <v>56326800</v>
      </c>
      <c r="J60" s="73"/>
    </row>
    <row r="61" spans="1:10" ht="17.100000000000001" customHeight="1">
      <c r="A61" s="74"/>
      <c r="B61" s="75">
        <v>50</v>
      </c>
      <c r="C61" s="95" t="s">
        <v>376</v>
      </c>
      <c r="D61" s="75" t="s">
        <v>318</v>
      </c>
      <c r="E61" s="75" t="s">
        <v>316</v>
      </c>
      <c r="F61" s="95">
        <v>13401</v>
      </c>
      <c r="G61" s="197">
        <v>4053.8024999999998</v>
      </c>
      <c r="H61" s="76">
        <v>91000</v>
      </c>
      <c r="I61" s="76">
        <v>1206090000</v>
      </c>
      <c r="J61" s="73"/>
    </row>
    <row r="62" spans="1:10" ht="17.100000000000001" customHeight="1">
      <c r="A62" s="77"/>
      <c r="B62" s="75">
        <v>51</v>
      </c>
      <c r="C62" s="94" t="s">
        <v>377</v>
      </c>
      <c r="D62" s="86" t="s">
        <v>318</v>
      </c>
      <c r="E62" s="75" t="s">
        <v>316</v>
      </c>
      <c r="F62" s="184">
        <v>14911</v>
      </c>
      <c r="G62" s="204">
        <v>4510.5774999999994</v>
      </c>
      <c r="H62" s="76">
        <v>91000</v>
      </c>
      <c r="I62" s="76">
        <v>1341990000</v>
      </c>
      <c r="J62" s="78"/>
    </row>
    <row r="63" spans="1:10" ht="17.100000000000001" customHeight="1">
      <c r="A63" s="77"/>
      <c r="B63" s="75">
        <v>52</v>
      </c>
      <c r="C63" s="94" t="s">
        <v>377</v>
      </c>
      <c r="D63" s="86" t="s">
        <v>318</v>
      </c>
      <c r="E63" s="86" t="s">
        <v>326</v>
      </c>
      <c r="F63" s="184">
        <v>857</v>
      </c>
      <c r="G63" s="204">
        <v>259.24250000000001</v>
      </c>
      <c r="H63" s="76">
        <v>91000</v>
      </c>
      <c r="I63" s="76">
        <v>77130000</v>
      </c>
      <c r="J63" s="78"/>
    </row>
    <row r="64" spans="1:10" ht="17.100000000000001" customHeight="1">
      <c r="A64" s="74"/>
      <c r="B64" s="75">
        <v>53</v>
      </c>
      <c r="C64" s="95" t="s">
        <v>378</v>
      </c>
      <c r="D64" s="75" t="s">
        <v>318</v>
      </c>
      <c r="E64" s="75" t="s">
        <v>316</v>
      </c>
      <c r="F64" s="95">
        <v>2975</v>
      </c>
      <c r="G64" s="197">
        <v>899.9375</v>
      </c>
      <c r="H64" s="76">
        <v>20500</v>
      </c>
      <c r="I64" s="76">
        <v>55930000</v>
      </c>
      <c r="J64" s="73"/>
    </row>
    <row r="65" spans="1:10" ht="17.100000000000001" customHeight="1">
      <c r="A65" s="74"/>
      <c r="B65" s="178">
        <v>54</v>
      </c>
      <c r="C65" s="178" t="s">
        <v>379</v>
      </c>
      <c r="D65" s="178" t="s">
        <v>318</v>
      </c>
      <c r="E65" s="178" t="s">
        <v>316</v>
      </c>
      <c r="F65" s="177">
        <v>80787</v>
      </c>
      <c r="G65" s="205">
        <v>24438.067500000001</v>
      </c>
      <c r="H65" s="180">
        <v>91000</v>
      </c>
      <c r="I65" s="180">
        <v>7270830000</v>
      </c>
      <c r="J65" s="73"/>
    </row>
    <row r="66" spans="1:10" ht="17.100000000000001" customHeight="1">
      <c r="A66" s="70"/>
      <c r="B66" s="304" t="s">
        <v>320</v>
      </c>
      <c r="C66" s="305"/>
      <c r="D66" s="305"/>
      <c r="E66" s="65"/>
      <c r="F66" s="185">
        <v>1402509</v>
      </c>
      <c r="G66" s="206">
        <v>424258.97249999992</v>
      </c>
      <c r="H66" s="65" t="s">
        <v>321</v>
      </c>
      <c r="I66" s="65">
        <v>125604186400</v>
      </c>
      <c r="J66" s="72"/>
    </row>
    <row r="67" spans="1:10" ht="17.100000000000001" customHeight="1">
      <c r="A67" s="73"/>
      <c r="B67" s="300" t="s">
        <v>510</v>
      </c>
      <c r="C67" s="300"/>
      <c r="D67" s="300"/>
      <c r="E67" s="300"/>
      <c r="F67" s="300"/>
      <c r="G67" s="300"/>
      <c r="H67" s="300"/>
      <c r="I67" s="300"/>
      <c r="J67" s="73"/>
    </row>
    <row r="68" spans="1:10" ht="17.100000000000001" customHeight="1">
      <c r="A68" s="74"/>
      <c r="B68" s="159">
        <v>55</v>
      </c>
      <c r="C68" s="158" t="s">
        <v>380</v>
      </c>
      <c r="D68" s="182" t="s">
        <v>315</v>
      </c>
      <c r="E68" s="159" t="s">
        <v>316</v>
      </c>
      <c r="F68" s="159">
        <v>476073</v>
      </c>
      <c r="G68" s="203">
        <v>144012.08249999999</v>
      </c>
      <c r="H68" s="159">
        <v>91000</v>
      </c>
      <c r="I68" s="159">
        <v>42846570000</v>
      </c>
      <c r="J68" s="73"/>
    </row>
    <row r="69" spans="1:10" ht="17.100000000000001" customHeight="1">
      <c r="A69" s="74"/>
      <c r="B69" s="75">
        <v>56</v>
      </c>
      <c r="C69" s="104" t="s">
        <v>381</v>
      </c>
      <c r="D69" s="75" t="s">
        <v>336</v>
      </c>
      <c r="E69" s="75" t="s">
        <v>347</v>
      </c>
      <c r="F69" s="75">
        <v>1124</v>
      </c>
      <c r="G69" s="197">
        <v>340.01</v>
      </c>
      <c r="H69" s="75">
        <v>91000</v>
      </c>
      <c r="I69" s="75">
        <v>101160000</v>
      </c>
      <c r="J69" s="73"/>
    </row>
    <row r="70" spans="1:10" ht="17.100000000000001" customHeight="1">
      <c r="A70" s="74"/>
      <c r="B70" s="75">
        <v>57</v>
      </c>
      <c r="C70" s="105">
        <v>15</v>
      </c>
      <c r="D70" s="86" t="s">
        <v>315</v>
      </c>
      <c r="E70" s="75" t="s">
        <v>316</v>
      </c>
      <c r="F70" s="75">
        <v>5673</v>
      </c>
      <c r="G70" s="197">
        <v>1716.0825</v>
      </c>
      <c r="H70" s="75">
        <v>91000</v>
      </c>
      <c r="I70" s="75">
        <v>510570000</v>
      </c>
      <c r="J70" s="73"/>
    </row>
    <row r="71" spans="1:10" ht="17.100000000000001" customHeight="1">
      <c r="A71" s="74"/>
      <c r="B71" s="75">
        <v>58</v>
      </c>
      <c r="C71" s="104" t="s">
        <v>382</v>
      </c>
      <c r="D71" s="86" t="s">
        <v>315</v>
      </c>
      <c r="E71" s="75" t="s">
        <v>316</v>
      </c>
      <c r="F71" s="95">
        <v>14055</v>
      </c>
      <c r="G71" s="197">
        <v>4251.6374999999998</v>
      </c>
      <c r="H71" s="75">
        <v>91000</v>
      </c>
      <c r="I71" s="75">
        <v>1264950000</v>
      </c>
      <c r="J71" s="73"/>
    </row>
    <row r="72" spans="1:10" ht="17.100000000000001" customHeight="1">
      <c r="A72" s="77"/>
      <c r="B72" s="75">
        <v>59</v>
      </c>
      <c r="C72" s="107">
        <v>41</v>
      </c>
      <c r="D72" s="86" t="s">
        <v>315</v>
      </c>
      <c r="E72" s="86" t="s">
        <v>316</v>
      </c>
      <c r="F72" s="86">
        <v>154967</v>
      </c>
      <c r="G72" s="204">
        <v>46877.517500000002</v>
      </c>
      <c r="H72" s="75">
        <v>91000</v>
      </c>
      <c r="I72" s="75">
        <v>13947030000</v>
      </c>
      <c r="J72" s="78"/>
    </row>
    <row r="73" spans="1:10" ht="17.100000000000001" customHeight="1">
      <c r="A73" s="77"/>
      <c r="B73" s="75">
        <v>60</v>
      </c>
      <c r="C73" s="108" t="s">
        <v>383</v>
      </c>
      <c r="D73" s="86" t="s">
        <v>315</v>
      </c>
      <c r="E73" s="86" t="s">
        <v>316</v>
      </c>
      <c r="F73" s="96">
        <v>614.6</v>
      </c>
      <c r="G73" s="204">
        <v>185.91650000000001</v>
      </c>
      <c r="H73" s="75">
        <v>91000</v>
      </c>
      <c r="I73" s="75">
        <v>55314000</v>
      </c>
      <c r="J73" s="78"/>
    </row>
    <row r="74" spans="1:10" ht="17.100000000000001" customHeight="1">
      <c r="A74" s="77"/>
      <c r="B74" s="75">
        <v>61</v>
      </c>
      <c r="C74" s="107" t="s">
        <v>384</v>
      </c>
      <c r="D74" s="86" t="s">
        <v>315</v>
      </c>
      <c r="E74" s="86" t="s">
        <v>316</v>
      </c>
      <c r="F74" s="96">
        <v>37.799999999999997</v>
      </c>
      <c r="G74" s="204">
        <v>11.434499999999998</v>
      </c>
      <c r="H74" s="75">
        <v>91000</v>
      </c>
      <c r="I74" s="75">
        <v>3401999.9999999995</v>
      </c>
      <c r="J74" s="78"/>
    </row>
    <row r="75" spans="1:10" ht="17.100000000000001" customHeight="1">
      <c r="A75" s="74"/>
      <c r="B75" s="75">
        <v>62</v>
      </c>
      <c r="C75" s="106" t="s">
        <v>385</v>
      </c>
      <c r="D75" s="75" t="s">
        <v>336</v>
      </c>
      <c r="E75" s="75" t="s">
        <v>316</v>
      </c>
      <c r="F75" s="97">
        <v>2714</v>
      </c>
      <c r="G75" s="197">
        <v>820.98500000000001</v>
      </c>
      <c r="H75" s="75">
        <v>91000</v>
      </c>
      <c r="I75" s="75">
        <v>244260000</v>
      </c>
      <c r="J75" s="73"/>
    </row>
    <row r="76" spans="1:10" ht="17.100000000000001" customHeight="1">
      <c r="A76" s="74"/>
      <c r="B76" s="75">
        <v>63</v>
      </c>
      <c r="C76" s="105">
        <v>56</v>
      </c>
      <c r="D76" s="86" t="s">
        <v>315</v>
      </c>
      <c r="E76" s="75" t="s">
        <v>316</v>
      </c>
      <c r="F76" s="97">
        <v>4803</v>
      </c>
      <c r="G76" s="197">
        <v>1452.9075</v>
      </c>
      <c r="H76" s="75">
        <v>91000</v>
      </c>
      <c r="I76" s="75">
        <v>432270000</v>
      </c>
      <c r="J76" s="73"/>
    </row>
    <row r="77" spans="1:10" ht="17.100000000000001" customHeight="1">
      <c r="A77" s="74"/>
      <c r="B77" s="75">
        <v>64</v>
      </c>
      <c r="C77" s="105">
        <v>62</v>
      </c>
      <c r="D77" s="86" t="s">
        <v>315</v>
      </c>
      <c r="E77" s="75" t="s">
        <v>316</v>
      </c>
      <c r="F77" s="75">
        <v>73226</v>
      </c>
      <c r="G77" s="197">
        <v>22150.864999999998</v>
      </c>
      <c r="H77" s="75">
        <v>91000</v>
      </c>
      <c r="I77" s="75">
        <v>6590340000</v>
      </c>
      <c r="J77" s="73"/>
    </row>
    <row r="78" spans="1:10" ht="17.100000000000001" customHeight="1">
      <c r="A78" s="74"/>
      <c r="B78" s="75">
        <v>65</v>
      </c>
      <c r="C78" s="105">
        <v>69</v>
      </c>
      <c r="D78" s="75" t="s">
        <v>336</v>
      </c>
      <c r="E78" s="75" t="s">
        <v>316</v>
      </c>
      <c r="F78" s="75">
        <v>539</v>
      </c>
      <c r="G78" s="197">
        <v>163.04749999999999</v>
      </c>
      <c r="H78" s="75">
        <v>91000</v>
      </c>
      <c r="I78" s="75">
        <v>48510000</v>
      </c>
      <c r="J78" s="73"/>
    </row>
    <row r="79" spans="1:10" ht="17.100000000000001" customHeight="1">
      <c r="A79" s="74"/>
      <c r="B79" s="75">
        <v>66</v>
      </c>
      <c r="C79" s="105">
        <v>70</v>
      </c>
      <c r="D79" s="75" t="s">
        <v>328</v>
      </c>
      <c r="E79" s="75" t="s">
        <v>316</v>
      </c>
      <c r="F79" s="75">
        <v>932</v>
      </c>
      <c r="G79" s="197">
        <v>281.93</v>
      </c>
      <c r="H79" s="75">
        <v>91000</v>
      </c>
      <c r="I79" s="75">
        <v>83880000</v>
      </c>
      <c r="J79" s="73"/>
    </row>
    <row r="80" spans="1:10" ht="17.100000000000001" customHeight="1">
      <c r="A80" s="74"/>
      <c r="B80" s="75">
        <v>67</v>
      </c>
      <c r="C80" s="105">
        <v>101</v>
      </c>
      <c r="D80" s="75" t="s">
        <v>336</v>
      </c>
      <c r="E80" s="75" t="s">
        <v>347</v>
      </c>
      <c r="F80" s="75">
        <v>387</v>
      </c>
      <c r="G80" s="197">
        <v>117.0675</v>
      </c>
      <c r="H80" s="75">
        <v>91000</v>
      </c>
      <c r="I80" s="75">
        <v>34830000</v>
      </c>
      <c r="J80" s="73"/>
    </row>
    <row r="81" spans="1:10" ht="17.100000000000001" customHeight="1">
      <c r="A81" s="67"/>
      <c r="B81" s="75">
        <v>68</v>
      </c>
      <c r="C81" s="109" t="s">
        <v>386</v>
      </c>
      <c r="D81" s="69" t="s">
        <v>387</v>
      </c>
      <c r="E81" s="75" t="s">
        <v>388</v>
      </c>
      <c r="F81" s="186">
        <v>2.5</v>
      </c>
      <c r="G81" s="204">
        <v>0.75624999999999998</v>
      </c>
      <c r="H81" s="76">
        <v>665000</v>
      </c>
      <c r="I81" s="76">
        <v>1592500</v>
      </c>
      <c r="J81" s="61"/>
    </row>
    <row r="82" spans="1:10" ht="17.100000000000001" customHeight="1">
      <c r="A82" s="67"/>
      <c r="B82" s="75">
        <v>69</v>
      </c>
      <c r="C82" s="109" t="s">
        <v>389</v>
      </c>
      <c r="D82" s="85" t="s">
        <v>387</v>
      </c>
      <c r="E82" s="75" t="s">
        <v>388</v>
      </c>
      <c r="F82" s="186">
        <v>4.8</v>
      </c>
      <c r="G82" s="204">
        <v>1.452</v>
      </c>
      <c r="H82" s="76">
        <v>665000</v>
      </c>
      <c r="I82" s="76">
        <v>3057600</v>
      </c>
      <c r="J82" s="61"/>
    </row>
    <row r="83" spans="1:10" ht="17.100000000000001" customHeight="1">
      <c r="A83" s="67"/>
      <c r="B83" s="75">
        <v>70</v>
      </c>
      <c r="C83" s="109" t="s">
        <v>390</v>
      </c>
      <c r="D83" s="85" t="s">
        <v>387</v>
      </c>
      <c r="E83" s="75" t="s">
        <v>388</v>
      </c>
      <c r="F83" s="186">
        <v>64.599999999999994</v>
      </c>
      <c r="G83" s="204">
        <v>19.541499999999999</v>
      </c>
      <c r="H83" s="76">
        <v>665000</v>
      </c>
      <c r="I83" s="76">
        <v>41150200</v>
      </c>
      <c r="J83" s="61"/>
    </row>
    <row r="84" spans="1:10" ht="17.100000000000001" customHeight="1">
      <c r="A84" s="74"/>
      <c r="B84" s="75">
        <v>71</v>
      </c>
      <c r="C84" s="105">
        <v>125</v>
      </c>
      <c r="D84" s="75" t="s">
        <v>318</v>
      </c>
      <c r="E84" s="75" t="s">
        <v>316</v>
      </c>
      <c r="F84" s="75">
        <v>1688</v>
      </c>
      <c r="G84" s="204">
        <v>510.62</v>
      </c>
      <c r="H84" s="76">
        <v>91000</v>
      </c>
      <c r="I84" s="76">
        <v>151920000</v>
      </c>
      <c r="J84" s="73"/>
    </row>
    <row r="85" spans="1:10" ht="17.100000000000001" customHeight="1">
      <c r="A85" s="74"/>
      <c r="B85" s="178">
        <v>72</v>
      </c>
      <c r="C85" s="179" t="s">
        <v>391</v>
      </c>
      <c r="D85" s="178" t="s">
        <v>318</v>
      </c>
      <c r="E85" s="178" t="s">
        <v>392</v>
      </c>
      <c r="F85" s="178">
        <v>527</v>
      </c>
      <c r="G85" s="205">
        <v>159.41749999999999</v>
      </c>
      <c r="H85" s="180">
        <v>53100</v>
      </c>
      <c r="I85" s="180">
        <v>29248500</v>
      </c>
      <c r="J85" s="73"/>
    </row>
    <row r="86" spans="1:10" ht="17.100000000000001" customHeight="1">
      <c r="A86" s="73"/>
      <c r="B86" s="300" t="s">
        <v>510</v>
      </c>
      <c r="C86" s="300"/>
      <c r="D86" s="300"/>
      <c r="E86" s="300"/>
      <c r="F86" s="300"/>
      <c r="G86" s="300"/>
      <c r="H86" s="300"/>
      <c r="I86" s="300"/>
      <c r="J86" s="73"/>
    </row>
    <row r="87" spans="1:10" ht="17.100000000000001" customHeight="1">
      <c r="A87" s="74"/>
      <c r="B87" s="159">
        <v>73</v>
      </c>
      <c r="C87" s="181">
        <v>311</v>
      </c>
      <c r="D87" s="159" t="s">
        <v>318</v>
      </c>
      <c r="E87" s="159" t="s">
        <v>316</v>
      </c>
      <c r="F87" s="203">
        <v>2054</v>
      </c>
      <c r="G87" s="207">
        <v>621.33500000000004</v>
      </c>
      <c r="H87" s="208">
        <v>24800</v>
      </c>
      <c r="I87" s="208">
        <v>57922800</v>
      </c>
      <c r="J87" s="73"/>
    </row>
    <row r="88" spans="1:10" ht="17.100000000000001" customHeight="1">
      <c r="A88" s="74"/>
      <c r="B88" s="75">
        <v>74</v>
      </c>
      <c r="C88" s="75" t="s">
        <v>393</v>
      </c>
      <c r="D88" s="75" t="s">
        <v>318</v>
      </c>
      <c r="E88" s="75" t="s">
        <v>316</v>
      </c>
      <c r="F88" s="197">
        <v>2280</v>
      </c>
      <c r="G88" s="204">
        <v>689.69999999999993</v>
      </c>
      <c r="H88" s="209">
        <v>26800</v>
      </c>
      <c r="I88" s="209">
        <v>64296000</v>
      </c>
      <c r="J88" s="73"/>
    </row>
    <row r="89" spans="1:10" ht="17.100000000000001" customHeight="1">
      <c r="A89" s="74"/>
      <c r="B89" s="75">
        <v>75</v>
      </c>
      <c r="C89" s="75" t="s">
        <v>394</v>
      </c>
      <c r="D89" s="75" t="s">
        <v>318</v>
      </c>
      <c r="E89" s="75" t="s">
        <v>316</v>
      </c>
      <c r="F89" s="197">
        <v>3298</v>
      </c>
      <c r="G89" s="204">
        <v>997.64499999999998</v>
      </c>
      <c r="H89" s="209">
        <v>26800</v>
      </c>
      <c r="I89" s="209">
        <v>93003600</v>
      </c>
      <c r="J89" s="73"/>
    </row>
    <row r="90" spans="1:10" ht="17.100000000000001" customHeight="1">
      <c r="A90" s="74"/>
      <c r="B90" s="75">
        <v>76</v>
      </c>
      <c r="C90" s="105">
        <v>319</v>
      </c>
      <c r="D90" s="86" t="s">
        <v>315</v>
      </c>
      <c r="E90" s="75" t="s">
        <v>316</v>
      </c>
      <c r="F90" s="197">
        <v>9646</v>
      </c>
      <c r="G90" s="204">
        <v>2917.915</v>
      </c>
      <c r="H90" s="197">
        <v>91000</v>
      </c>
      <c r="I90" s="197">
        <v>868140000</v>
      </c>
      <c r="J90" s="73"/>
    </row>
    <row r="91" spans="1:10" ht="17.100000000000001" customHeight="1">
      <c r="A91" s="74"/>
      <c r="B91" s="75">
        <v>77</v>
      </c>
      <c r="C91" s="105">
        <v>321</v>
      </c>
      <c r="D91" s="86" t="s">
        <v>315</v>
      </c>
      <c r="E91" s="75" t="s">
        <v>316</v>
      </c>
      <c r="F91" s="197">
        <v>228</v>
      </c>
      <c r="G91" s="204">
        <v>68.97</v>
      </c>
      <c r="H91" s="197">
        <v>91000</v>
      </c>
      <c r="I91" s="197">
        <v>20520000</v>
      </c>
      <c r="J91" s="73"/>
    </row>
    <row r="92" spans="1:10" ht="17.100000000000001" customHeight="1">
      <c r="A92" s="74"/>
      <c r="B92" s="75">
        <v>78</v>
      </c>
      <c r="C92" s="105">
        <v>322</v>
      </c>
      <c r="D92" s="86" t="s">
        <v>315</v>
      </c>
      <c r="E92" s="75" t="s">
        <v>316</v>
      </c>
      <c r="F92" s="197">
        <v>1065</v>
      </c>
      <c r="G92" s="204">
        <v>322.16249999999997</v>
      </c>
      <c r="H92" s="209">
        <v>91000</v>
      </c>
      <c r="I92" s="209">
        <v>95850000</v>
      </c>
      <c r="J92" s="73"/>
    </row>
    <row r="93" spans="1:10" ht="17.100000000000001" customHeight="1">
      <c r="A93" s="74"/>
      <c r="B93" s="75">
        <v>79</v>
      </c>
      <c r="C93" s="105">
        <v>325</v>
      </c>
      <c r="D93" s="75" t="s">
        <v>318</v>
      </c>
      <c r="E93" s="75" t="s">
        <v>316</v>
      </c>
      <c r="F93" s="197">
        <v>698</v>
      </c>
      <c r="G93" s="204">
        <v>211.14499999999998</v>
      </c>
      <c r="H93" s="209">
        <v>23300</v>
      </c>
      <c r="I93" s="209">
        <v>15356000</v>
      </c>
      <c r="J93" s="73"/>
    </row>
    <row r="94" spans="1:10" ht="17.100000000000001" customHeight="1">
      <c r="A94" s="67"/>
      <c r="B94" s="75">
        <v>80</v>
      </c>
      <c r="C94" s="109">
        <v>327</v>
      </c>
      <c r="D94" s="75" t="s">
        <v>318</v>
      </c>
      <c r="E94" s="75" t="s">
        <v>316</v>
      </c>
      <c r="F94" s="210">
        <v>790</v>
      </c>
      <c r="G94" s="204">
        <v>238.97499999999999</v>
      </c>
      <c r="H94" s="209">
        <v>5420</v>
      </c>
      <c r="I94" s="209">
        <v>4036900</v>
      </c>
      <c r="J94" s="61"/>
    </row>
    <row r="95" spans="1:10" ht="17.100000000000001" customHeight="1">
      <c r="A95" s="74"/>
      <c r="B95" s="75">
        <v>81</v>
      </c>
      <c r="C95" s="105">
        <v>328</v>
      </c>
      <c r="D95" s="86" t="s">
        <v>315</v>
      </c>
      <c r="E95" s="75" t="s">
        <v>316</v>
      </c>
      <c r="F95" s="197">
        <v>172</v>
      </c>
      <c r="G95" s="204">
        <v>52.03</v>
      </c>
      <c r="H95" s="209">
        <v>91000</v>
      </c>
      <c r="I95" s="209">
        <v>15480000</v>
      </c>
      <c r="J95" s="73"/>
    </row>
    <row r="96" spans="1:10" ht="17.100000000000001" customHeight="1">
      <c r="A96" s="67"/>
      <c r="B96" s="75">
        <v>82</v>
      </c>
      <c r="C96" s="109">
        <v>330</v>
      </c>
      <c r="D96" s="75" t="s">
        <v>318</v>
      </c>
      <c r="E96" s="75" t="s">
        <v>316</v>
      </c>
      <c r="F96" s="210">
        <v>1574</v>
      </c>
      <c r="G96" s="204">
        <v>476.13499999999999</v>
      </c>
      <c r="H96" s="209">
        <v>4970</v>
      </c>
      <c r="I96" s="209">
        <v>7366320</v>
      </c>
      <c r="J96" s="61"/>
    </row>
    <row r="97" spans="1:10" ht="17.100000000000001" customHeight="1">
      <c r="A97" s="74"/>
      <c r="B97" s="75">
        <v>83</v>
      </c>
      <c r="C97" s="75" t="s">
        <v>395</v>
      </c>
      <c r="D97" s="75" t="s">
        <v>336</v>
      </c>
      <c r="E97" s="75" t="s">
        <v>316</v>
      </c>
      <c r="F97" s="197">
        <v>582</v>
      </c>
      <c r="G97" s="204">
        <v>176.05500000000001</v>
      </c>
      <c r="H97" s="209">
        <v>91000</v>
      </c>
      <c r="I97" s="209">
        <v>52380000</v>
      </c>
      <c r="J97" s="73"/>
    </row>
    <row r="98" spans="1:10" ht="17.100000000000001" customHeight="1">
      <c r="A98" s="74"/>
      <c r="B98" s="75">
        <v>84</v>
      </c>
      <c r="C98" s="75" t="s">
        <v>396</v>
      </c>
      <c r="D98" s="75" t="s">
        <v>336</v>
      </c>
      <c r="E98" s="75" t="s">
        <v>316</v>
      </c>
      <c r="F98" s="197">
        <v>899</v>
      </c>
      <c r="G98" s="204">
        <v>271.94749999999999</v>
      </c>
      <c r="H98" s="209">
        <v>91000</v>
      </c>
      <c r="I98" s="209">
        <v>80910000</v>
      </c>
      <c r="J98" s="73"/>
    </row>
    <row r="99" spans="1:10" ht="17.100000000000001" customHeight="1">
      <c r="A99" s="74"/>
      <c r="B99" s="75">
        <v>85</v>
      </c>
      <c r="C99" s="75" t="s">
        <v>397</v>
      </c>
      <c r="D99" s="75" t="s">
        <v>336</v>
      </c>
      <c r="E99" s="75" t="s">
        <v>316</v>
      </c>
      <c r="F99" s="197">
        <v>916</v>
      </c>
      <c r="G99" s="197">
        <v>277.08999999999997</v>
      </c>
      <c r="H99" s="209">
        <v>91000</v>
      </c>
      <c r="I99" s="209">
        <v>82440000</v>
      </c>
      <c r="J99" s="73"/>
    </row>
    <row r="100" spans="1:10" ht="17.100000000000001" customHeight="1">
      <c r="A100" s="74"/>
      <c r="B100" s="75">
        <v>86</v>
      </c>
      <c r="C100" s="106" t="s">
        <v>398</v>
      </c>
      <c r="D100" s="75" t="s">
        <v>318</v>
      </c>
      <c r="E100" s="75" t="s">
        <v>316</v>
      </c>
      <c r="F100" s="197">
        <v>90989</v>
      </c>
      <c r="G100" s="197">
        <v>27524.172500000001</v>
      </c>
      <c r="H100" s="209">
        <v>91000</v>
      </c>
      <c r="I100" s="209">
        <v>8189010000</v>
      </c>
      <c r="J100" s="73"/>
    </row>
    <row r="101" spans="1:10" ht="17.100000000000001" customHeight="1">
      <c r="A101" s="74"/>
      <c r="B101" s="75">
        <v>87</v>
      </c>
      <c r="C101" s="106" t="s">
        <v>399</v>
      </c>
      <c r="D101" s="75" t="s">
        <v>318</v>
      </c>
      <c r="E101" s="75" t="s">
        <v>316</v>
      </c>
      <c r="F101" s="197">
        <v>5336</v>
      </c>
      <c r="G101" s="197">
        <v>1614.1399999999999</v>
      </c>
      <c r="H101" s="209">
        <v>91000</v>
      </c>
      <c r="I101" s="209">
        <v>480240000</v>
      </c>
      <c r="J101" s="73"/>
    </row>
    <row r="102" spans="1:10" ht="17.100000000000001" customHeight="1">
      <c r="A102" s="74"/>
      <c r="B102" s="75">
        <v>88</v>
      </c>
      <c r="C102" s="110" t="s">
        <v>400</v>
      </c>
      <c r="D102" s="75" t="s">
        <v>318</v>
      </c>
      <c r="E102" s="75" t="s">
        <v>316</v>
      </c>
      <c r="F102" s="197">
        <v>2552</v>
      </c>
      <c r="G102" s="197">
        <v>771.98</v>
      </c>
      <c r="H102" s="209">
        <v>91000</v>
      </c>
      <c r="I102" s="209">
        <v>229680000</v>
      </c>
      <c r="J102" s="73"/>
    </row>
    <row r="103" spans="1:10" ht="17.100000000000001" customHeight="1">
      <c r="A103" s="74"/>
      <c r="B103" s="75">
        <v>89</v>
      </c>
      <c r="C103" s="110" t="s">
        <v>401</v>
      </c>
      <c r="D103" s="75" t="s">
        <v>318</v>
      </c>
      <c r="E103" s="75" t="s">
        <v>316</v>
      </c>
      <c r="F103" s="197">
        <v>2683</v>
      </c>
      <c r="G103" s="197">
        <v>811.60749999999996</v>
      </c>
      <c r="H103" s="209">
        <v>91000</v>
      </c>
      <c r="I103" s="209">
        <v>241470000</v>
      </c>
      <c r="J103" s="73"/>
    </row>
    <row r="104" spans="1:10" ht="17.100000000000001" customHeight="1">
      <c r="A104" s="74"/>
      <c r="B104" s="75">
        <v>90</v>
      </c>
      <c r="C104" s="106" t="s">
        <v>402</v>
      </c>
      <c r="D104" s="75" t="s">
        <v>318</v>
      </c>
      <c r="E104" s="75" t="s">
        <v>316</v>
      </c>
      <c r="F104" s="197">
        <v>53049</v>
      </c>
      <c r="G104" s="197">
        <v>16047.3225</v>
      </c>
      <c r="H104" s="209">
        <v>91000</v>
      </c>
      <c r="I104" s="209">
        <v>4774410000</v>
      </c>
      <c r="J104" s="73"/>
    </row>
    <row r="105" spans="1:10" ht="17.100000000000001" customHeight="1">
      <c r="A105" s="74"/>
      <c r="B105" s="75">
        <v>91</v>
      </c>
      <c r="C105" s="106" t="s">
        <v>403</v>
      </c>
      <c r="D105" s="75" t="s">
        <v>318</v>
      </c>
      <c r="E105" s="75" t="s">
        <v>316</v>
      </c>
      <c r="F105" s="197">
        <v>30649</v>
      </c>
      <c r="G105" s="197">
        <v>9271.3225000000002</v>
      </c>
      <c r="H105" s="209">
        <v>91000</v>
      </c>
      <c r="I105" s="209">
        <v>2758410000</v>
      </c>
      <c r="J105" s="73"/>
    </row>
    <row r="106" spans="1:10" ht="17.100000000000001" customHeight="1">
      <c r="A106" s="74"/>
      <c r="B106" s="75">
        <v>92</v>
      </c>
      <c r="C106" s="106" t="s">
        <v>404</v>
      </c>
      <c r="D106" s="75" t="s">
        <v>318</v>
      </c>
      <c r="E106" s="75" t="s">
        <v>316</v>
      </c>
      <c r="F106" s="197">
        <v>7383</v>
      </c>
      <c r="G106" s="197">
        <v>2233.3575000000001</v>
      </c>
      <c r="H106" s="209">
        <v>91000</v>
      </c>
      <c r="I106" s="209">
        <v>664470000</v>
      </c>
      <c r="J106" s="73"/>
    </row>
    <row r="107" spans="1:10" ht="17.100000000000001" customHeight="1">
      <c r="A107" s="74"/>
      <c r="B107" s="75">
        <v>93</v>
      </c>
      <c r="C107" s="110" t="s">
        <v>405</v>
      </c>
      <c r="D107" s="75" t="s">
        <v>318</v>
      </c>
      <c r="E107" s="75" t="s">
        <v>316</v>
      </c>
      <c r="F107" s="197">
        <v>2019</v>
      </c>
      <c r="G107" s="197">
        <v>610.74749999999995</v>
      </c>
      <c r="H107" s="209">
        <v>91000</v>
      </c>
      <c r="I107" s="209">
        <v>181710000</v>
      </c>
      <c r="J107" s="73"/>
    </row>
    <row r="108" spans="1:10" ht="17.100000000000001" customHeight="1">
      <c r="A108" s="74"/>
      <c r="B108" s="75">
        <v>94</v>
      </c>
      <c r="C108" s="110" t="s">
        <v>406</v>
      </c>
      <c r="D108" s="75" t="s">
        <v>318</v>
      </c>
      <c r="E108" s="75" t="s">
        <v>316</v>
      </c>
      <c r="F108" s="204">
        <v>12740</v>
      </c>
      <c r="G108" s="197">
        <v>3853.85</v>
      </c>
      <c r="H108" s="209">
        <v>91000</v>
      </c>
      <c r="I108" s="209">
        <v>1146600000</v>
      </c>
      <c r="J108" s="73"/>
    </row>
    <row r="109" spans="1:10" ht="17.100000000000001" customHeight="1">
      <c r="A109" s="74"/>
      <c r="B109" s="75">
        <v>95</v>
      </c>
      <c r="C109" s="110" t="s">
        <v>407</v>
      </c>
      <c r="D109" s="75" t="s">
        <v>318</v>
      </c>
      <c r="E109" s="75" t="s">
        <v>392</v>
      </c>
      <c r="F109" s="204">
        <v>3138</v>
      </c>
      <c r="G109" s="197">
        <v>949.245</v>
      </c>
      <c r="H109" s="209">
        <v>91000</v>
      </c>
      <c r="I109" s="209">
        <v>282420000</v>
      </c>
      <c r="J109" s="73"/>
    </row>
    <row r="110" spans="1:10" ht="17.100000000000001" customHeight="1">
      <c r="A110" s="74"/>
      <c r="B110" s="75">
        <v>96</v>
      </c>
      <c r="C110" s="106" t="s">
        <v>408</v>
      </c>
      <c r="D110" s="75" t="s">
        <v>318</v>
      </c>
      <c r="E110" s="75" t="s">
        <v>316</v>
      </c>
      <c r="F110" s="204">
        <v>12896</v>
      </c>
      <c r="G110" s="197">
        <v>3901.04</v>
      </c>
      <c r="H110" s="209">
        <v>91000</v>
      </c>
      <c r="I110" s="209">
        <v>1160640000</v>
      </c>
      <c r="J110" s="73"/>
    </row>
    <row r="111" spans="1:10" ht="17.100000000000001" customHeight="1">
      <c r="A111" s="74"/>
      <c r="B111" s="75">
        <v>97</v>
      </c>
      <c r="C111" s="110" t="s">
        <v>409</v>
      </c>
      <c r="D111" s="75" t="s">
        <v>318</v>
      </c>
      <c r="E111" s="75" t="s">
        <v>316</v>
      </c>
      <c r="F111" s="204">
        <v>6667</v>
      </c>
      <c r="G111" s="197">
        <v>2016.7674999999999</v>
      </c>
      <c r="H111" s="197">
        <v>91000</v>
      </c>
      <c r="I111" s="197">
        <v>600030000</v>
      </c>
      <c r="J111" s="73"/>
    </row>
    <row r="112" spans="1:10" ht="17.100000000000001" customHeight="1">
      <c r="A112" s="74"/>
      <c r="B112" s="75">
        <v>98</v>
      </c>
      <c r="C112" s="110" t="s">
        <v>410</v>
      </c>
      <c r="D112" s="75" t="s">
        <v>318</v>
      </c>
      <c r="E112" s="75" t="s">
        <v>316</v>
      </c>
      <c r="F112" s="204">
        <v>7938</v>
      </c>
      <c r="G112" s="197">
        <v>2401.2449999999999</v>
      </c>
      <c r="H112" s="197">
        <v>91000</v>
      </c>
      <c r="I112" s="197">
        <v>714420000</v>
      </c>
      <c r="J112" s="73"/>
    </row>
    <row r="113" spans="1:10" ht="17.100000000000001" customHeight="1">
      <c r="A113" s="74"/>
      <c r="B113" s="75">
        <v>99</v>
      </c>
      <c r="C113" s="110" t="s">
        <v>411</v>
      </c>
      <c r="D113" s="75" t="s">
        <v>318</v>
      </c>
      <c r="E113" s="75" t="s">
        <v>316</v>
      </c>
      <c r="F113" s="197">
        <v>14660</v>
      </c>
      <c r="G113" s="197">
        <v>4434.6499999999996</v>
      </c>
      <c r="H113" s="197">
        <v>91000</v>
      </c>
      <c r="I113" s="197">
        <v>1319400000</v>
      </c>
      <c r="J113" s="73"/>
    </row>
    <row r="114" spans="1:10" ht="17.100000000000001" customHeight="1">
      <c r="A114" s="74"/>
      <c r="B114" s="75">
        <v>100</v>
      </c>
      <c r="C114" s="110" t="s">
        <v>412</v>
      </c>
      <c r="D114" s="75" t="s">
        <v>318</v>
      </c>
      <c r="E114" s="75" t="s">
        <v>316</v>
      </c>
      <c r="F114" s="197">
        <v>4600</v>
      </c>
      <c r="G114" s="197">
        <v>1391.5</v>
      </c>
      <c r="H114" s="197">
        <v>91000</v>
      </c>
      <c r="I114" s="197">
        <v>414000000</v>
      </c>
      <c r="J114" s="73"/>
    </row>
    <row r="115" spans="1:10" ht="17.100000000000001" customHeight="1">
      <c r="A115" s="74"/>
      <c r="B115" s="75">
        <v>101</v>
      </c>
      <c r="C115" s="110" t="s">
        <v>413</v>
      </c>
      <c r="D115" s="75" t="s">
        <v>318</v>
      </c>
      <c r="E115" s="75" t="s">
        <v>316</v>
      </c>
      <c r="F115" s="197">
        <v>5215</v>
      </c>
      <c r="G115" s="197">
        <v>1577.5374999999999</v>
      </c>
      <c r="H115" s="197">
        <v>91000</v>
      </c>
      <c r="I115" s="197">
        <v>469350000</v>
      </c>
      <c r="J115" s="73"/>
    </row>
    <row r="116" spans="1:10" ht="17.100000000000001" customHeight="1">
      <c r="A116" s="74"/>
      <c r="B116" s="75">
        <v>102</v>
      </c>
      <c r="C116" s="110" t="s">
        <v>414</v>
      </c>
      <c r="D116" s="75" t="s">
        <v>318</v>
      </c>
      <c r="E116" s="75" t="s">
        <v>316</v>
      </c>
      <c r="F116" s="197">
        <v>4344</v>
      </c>
      <c r="G116" s="197">
        <v>1314.06</v>
      </c>
      <c r="H116" s="197">
        <v>91000</v>
      </c>
      <c r="I116" s="197">
        <v>390960000</v>
      </c>
      <c r="J116" s="73"/>
    </row>
    <row r="117" spans="1:10" ht="17.100000000000001" customHeight="1">
      <c r="A117" s="74"/>
      <c r="B117" s="75">
        <v>103</v>
      </c>
      <c r="C117" s="106" t="s">
        <v>415</v>
      </c>
      <c r="D117" s="75" t="s">
        <v>318</v>
      </c>
      <c r="E117" s="75" t="s">
        <v>316</v>
      </c>
      <c r="F117" s="197">
        <v>4515</v>
      </c>
      <c r="G117" s="197">
        <v>1365.7874999999999</v>
      </c>
      <c r="H117" s="197">
        <v>91000</v>
      </c>
      <c r="I117" s="197">
        <v>406350000</v>
      </c>
      <c r="J117" s="73"/>
    </row>
    <row r="118" spans="1:10" ht="17.100000000000001" customHeight="1">
      <c r="A118" s="74"/>
      <c r="B118" s="75">
        <v>104</v>
      </c>
      <c r="C118" s="110" t="s">
        <v>416</v>
      </c>
      <c r="D118" s="75" t="s">
        <v>318</v>
      </c>
      <c r="E118" s="75" t="s">
        <v>316</v>
      </c>
      <c r="F118" s="197">
        <v>3307</v>
      </c>
      <c r="G118" s="197">
        <v>1000.3674999999999</v>
      </c>
      <c r="H118" s="209">
        <v>26000</v>
      </c>
      <c r="I118" s="209">
        <v>72754000</v>
      </c>
      <c r="J118" s="73"/>
    </row>
    <row r="119" spans="1:10" ht="17.100000000000001" customHeight="1">
      <c r="A119" s="74"/>
      <c r="B119" s="75">
        <v>105</v>
      </c>
      <c r="C119" s="106" t="s">
        <v>417</v>
      </c>
      <c r="D119" s="75" t="s">
        <v>318</v>
      </c>
      <c r="E119" s="75" t="s">
        <v>316</v>
      </c>
      <c r="F119" s="197">
        <v>2774</v>
      </c>
      <c r="G119" s="197">
        <v>839.13499999999999</v>
      </c>
      <c r="H119" s="209">
        <v>91000</v>
      </c>
      <c r="I119" s="209">
        <v>249660000</v>
      </c>
      <c r="J119" s="73"/>
    </row>
    <row r="120" spans="1:10" ht="17.100000000000001" customHeight="1">
      <c r="A120" s="74"/>
      <c r="B120" s="75">
        <v>106</v>
      </c>
      <c r="C120" s="110" t="s">
        <v>418</v>
      </c>
      <c r="D120" s="75" t="s">
        <v>318</v>
      </c>
      <c r="E120" s="75" t="s">
        <v>316</v>
      </c>
      <c r="F120" s="197">
        <v>126368</v>
      </c>
      <c r="G120" s="197">
        <v>38226.32</v>
      </c>
      <c r="H120" s="209">
        <v>4680</v>
      </c>
      <c r="I120" s="209">
        <v>557282880</v>
      </c>
      <c r="J120" s="73"/>
    </row>
    <row r="121" spans="1:10" ht="17.100000000000001" customHeight="1">
      <c r="A121" s="74"/>
      <c r="B121" s="75">
        <v>107</v>
      </c>
      <c r="C121" s="110" t="s">
        <v>419</v>
      </c>
      <c r="D121" s="75" t="s">
        <v>318</v>
      </c>
      <c r="E121" s="75" t="s">
        <v>316</v>
      </c>
      <c r="F121" s="197">
        <v>6612</v>
      </c>
      <c r="G121" s="197">
        <v>2000.1299999999999</v>
      </c>
      <c r="H121" s="209">
        <v>4830</v>
      </c>
      <c r="I121" s="209">
        <v>30084600</v>
      </c>
      <c r="J121" s="73"/>
    </row>
    <row r="122" spans="1:10" ht="17.100000000000001" customHeight="1">
      <c r="A122" s="74"/>
      <c r="B122" s="75">
        <v>108</v>
      </c>
      <c r="C122" s="75" t="s">
        <v>420</v>
      </c>
      <c r="D122" s="75" t="s">
        <v>318</v>
      </c>
      <c r="E122" s="75" t="s">
        <v>316</v>
      </c>
      <c r="F122" s="197">
        <v>10956</v>
      </c>
      <c r="G122" s="197">
        <v>3314.19</v>
      </c>
      <c r="H122" s="209">
        <v>4970</v>
      </c>
      <c r="I122" s="209">
        <v>51274080</v>
      </c>
      <c r="J122" s="73"/>
    </row>
    <row r="123" spans="1:10" ht="17.100000000000001" customHeight="1">
      <c r="A123" s="74"/>
      <c r="B123" s="75">
        <v>109</v>
      </c>
      <c r="C123" s="110" t="s">
        <v>421</v>
      </c>
      <c r="D123" s="75" t="s">
        <v>318</v>
      </c>
      <c r="E123" s="75" t="s">
        <v>316</v>
      </c>
      <c r="F123" s="197">
        <v>14427</v>
      </c>
      <c r="G123" s="197">
        <v>4364.1674999999996</v>
      </c>
      <c r="H123" s="209">
        <v>5420</v>
      </c>
      <c r="I123" s="209">
        <v>72135000</v>
      </c>
      <c r="J123" s="73"/>
    </row>
    <row r="124" spans="1:10" ht="17.100000000000001" customHeight="1">
      <c r="A124" s="74"/>
      <c r="B124" s="178">
        <v>110</v>
      </c>
      <c r="C124" s="179" t="s">
        <v>422</v>
      </c>
      <c r="D124" s="178" t="s">
        <v>318</v>
      </c>
      <c r="E124" s="178" t="s">
        <v>392</v>
      </c>
      <c r="F124" s="205">
        <v>144</v>
      </c>
      <c r="G124" s="205">
        <v>43.56</v>
      </c>
      <c r="H124" s="211">
        <v>91000</v>
      </c>
      <c r="I124" s="211">
        <v>12960000</v>
      </c>
      <c r="J124" s="73"/>
    </row>
    <row r="125" spans="1:10" ht="17.100000000000001" customHeight="1">
      <c r="A125" s="73"/>
      <c r="B125" s="300" t="s">
        <v>510</v>
      </c>
      <c r="C125" s="300"/>
      <c r="D125" s="300"/>
      <c r="E125" s="300"/>
      <c r="F125" s="300"/>
      <c r="G125" s="300"/>
      <c r="H125" s="300"/>
      <c r="I125" s="300"/>
      <c r="J125" s="73"/>
    </row>
    <row r="126" spans="1:10" ht="17.100000000000001" customHeight="1">
      <c r="A126" s="74"/>
      <c r="B126" s="159">
        <v>111</v>
      </c>
      <c r="C126" s="187" t="s">
        <v>423</v>
      </c>
      <c r="D126" s="159" t="s">
        <v>318</v>
      </c>
      <c r="E126" s="159" t="s">
        <v>316</v>
      </c>
      <c r="F126" s="203">
        <v>11655</v>
      </c>
      <c r="G126" s="203">
        <v>3525.6374999999998</v>
      </c>
      <c r="H126" s="208">
        <v>91000</v>
      </c>
      <c r="I126" s="208">
        <v>1048950000</v>
      </c>
      <c r="J126" s="73"/>
    </row>
    <row r="127" spans="1:10" ht="17.100000000000001" customHeight="1">
      <c r="A127" s="74"/>
      <c r="B127" s="75">
        <v>112</v>
      </c>
      <c r="C127" s="110" t="s">
        <v>424</v>
      </c>
      <c r="D127" s="75" t="s">
        <v>318</v>
      </c>
      <c r="E127" s="75" t="s">
        <v>392</v>
      </c>
      <c r="F127" s="197">
        <v>4897</v>
      </c>
      <c r="G127" s="197">
        <v>1481.3425</v>
      </c>
      <c r="H127" s="209">
        <v>34300</v>
      </c>
      <c r="I127" s="209">
        <v>175802300</v>
      </c>
      <c r="J127" s="73"/>
    </row>
    <row r="128" spans="1:10" ht="17.100000000000001" customHeight="1">
      <c r="A128" s="74"/>
      <c r="B128" s="75">
        <v>113</v>
      </c>
      <c r="C128" s="75" t="s">
        <v>425</v>
      </c>
      <c r="D128" s="75" t="s">
        <v>318</v>
      </c>
      <c r="E128" s="75" t="s">
        <v>316</v>
      </c>
      <c r="F128" s="197">
        <v>6843</v>
      </c>
      <c r="G128" s="197">
        <v>2070.0075000000002</v>
      </c>
      <c r="H128" s="209">
        <v>6600</v>
      </c>
      <c r="I128" s="209">
        <v>42084450</v>
      </c>
      <c r="J128" s="73"/>
    </row>
    <row r="129" spans="1:10" ht="17.100000000000001" customHeight="1">
      <c r="A129" s="74"/>
      <c r="B129" s="75">
        <v>114</v>
      </c>
      <c r="C129" s="110" t="s">
        <v>426</v>
      </c>
      <c r="D129" s="75" t="s">
        <v>318</v>
      </c>
      <c r="E129" s="75" t="s">
        <v>316</v>
      </c>
      <c r="F129" s="197">
        <v>21345</v>
      </c>
      <c r="G129" s="197">
        <v>6456.8625000000002</v>
      </c>
      <c r="H129" s="209">
        <v>5360</v>
      </c>
      <c r="I129" s="209">
        <v>107792250</v>
      </c>
      <c r="J129" s="73"/>
    </row>
    <row r="130" spans="1:10" ht="17.100000000000001" customHeight="1">
      <c r="A130" s="74"/>
      <c r="B130" s="75">
        <v>115</v>
      </c>
      <c r="C130" s="110" t="s">
        <v>427</v>
      </c>
      <c r="D130" s="75" t="s">
        <v>318</v>
      </c>
      <c r="E130" s="75" t="s">
        <v>392</v>
      </c>
      <c r="F130" s="197">
        <v>147</v>
      </c>
      <c r="G130" s="197">
        <v>44.467500000000001</v>
      </c>
      <c r="H130" s="209">
        <v>91000</v>
      </c>
      <c r="I130" s="209">
        <v>13230000</v>
      </c>
      <c r="J130" s="73"/>
    </row>
    <row r="131" spans="1:10" ht="17.100000000000001" customHeight="1">
      <c r="A131" s="74"/>
      <c r="B131" s="75">
        <v>116</v>
      </c>
      <c r="C131" s="75" t="s">
        <v>428</v>
      </c>
      <c r="D131" s="75" t="s">
        <v>318</v>
      </c>
      <c r="E131" s="75" t="s">
        <v>316</v>
      </c>
      <c r="F131" s="197">
        <v>2380</v>
      </c>
      <c r="G131" s="197">
        <v>719.94999999999993</v>
      </c>
      <c r="H131" s="209">
        <v>4970</v>
      </c>
      <c r="I131" s="209">
        <v>11138400</v>
      </c>
      <c r="J131" s="73"/>
    </row>
    <row r="132" spans="1:10" ht="17.100000000000001" customHeight="1">
      <c r="A132" s="67"/>
      <c r="B132" s="75">
        <v>117</v>
      </c>
      <c r="C132" s="109" t="s">
        <v>429</v>
      </c>
      <c r="D132" s="69" t="s">
        <v>430</v>
      </c>
      <c r="E132" s="75"/>
      <c r="F132" s="210">
        <v>1287</v>
      </c>
      <c r="G132" s="197">
        <v>389.3175</v>
      </c>
      <c r="H132" s="197" t="s">
        <v>321</v>
      </c>
      <c r="I132" s="197"/>
      <c r="J132" s="61"/>
    </row>
    <row r="133" spans="1:10" ht="17.100000000000001" customHeight="1">
      <c r="A133" s="67"/>
      <c r="B133" s="178">
        <v>118</v>
      </c>
      <c r="C133" s="188" t="s">
        <v>431</v>
      </c>
      <c r="D133" s="176" t="s">
        <v>430</v>
      </c>
      <c r="E133" s="178" t="s">
        <v>321</v>
      </c>
      <c r="F133" s="212">
        <v>301</v>
      </c>
      <c r="G133" s="205">
        <v>91.052499999999995</v>
      </c>
      <c r="H133" s="205" t="s">
        <v>321</v>
      </c>
      <c r="I133" s="205"/>
      <c r="J133" s="61"/>
    </row>
    <row r="134" spans="1:10" ht="17.100000000000001" customHeight="1">
      <c r="A134" s="70"/>
      <c r="B134" s="298" t="s">
        <v>320</v>
      </c>
      <c r="C134" s="299"/>
      <c r="D134" s="299"/>
      <c r="E134" s="65" t="s">
        <v>321</v>
      </c>
      <c r="F134" s="213">
        <v>1246450.3</v>
      </c>
      <c r="G134" s="206">
        <v>377051.21575000003</v>
      </c>
      <c r="H134" s="202" t="s">
        <v>321</v>
      </c>
      <c r="I134" s="202">
        <v>94716474380</v>
      </c>
      <c r="J134" s="72"/>
    </row>
    <row r="135" spans="1:10" ht="17.100000000000001" customHeight="1">
      <c r="A135" s="61"/>
      <c r="B135" s="298" t="s">
        <v>432</v>
      </c>
      <c r="C135" s="299"/>
      <c r="D135" s="299"/>
      <c r="E135" s="92" t="s">
        <v>321</v>
      </c>
      <c r="F135" s="213">
        <v>2652116.2999999998</v>
      </c>
      <c r="G135" s="206">
        <v>802265.18074999994</v>
      </c>
      <c r="H135" s="214" t="s">
        <v>321</v>
      </c>
      <c r="I135" s="202">
        <v>220592844780</v>
      </c>
      <c r="J135" s="61"/>
    </row>
    <row r="136" spans="1:10" ht="17.100000000000001" customHeight="1">
      <c r="A136" s="61"/>
      <c r="B136" s="79"/>
      <c r="C136" s="80"/>
      <c r="D136" s="80"/>
      <c r="E136" s="82"/>
      <c r="F136" s="81"/>
      <c r="G136" s="81"/>
      <c r="H136" s="82"/>
      <c r="I136" s="82"/>
      <c r="J136" s="61"/>
    </row>
    <row r="137" spans="1:10" ht="17.100000000000001" customHeight="1">
      <c r="A137" s="73"/>
      <c r="B137" s="303" t="s">
        <v>433</v>
      </c>
      <c r="C137" s="303"/>
      <c r="D137" s="303"/>
      <c r="E137" s="103" t="s">
        <v>321</v>
      </c>
      <c r="F137" s="83"/>
      <c r="G137" s="83"/>
      <c r="H137" s="83"/>
      <c r="I137" s="83"/>
      <c r="J137" s="73"/>
    </row>
    <row r="138" spans="1:10" ht="17.100000000000001" customHeight="1">
      <c r="A138" s="74"/>
      <c r="B138" s="295" t="s">
        <v>469</v>
      </c>
      <c r="C138" s="295" t="s">
        <v>470</v>
      </c>
      <c r="D138" s="295" t="s">
        <v>471</v>
      </c>
      <c r="E138" s="295" t="s">
        <v>474</v>
      </c>
      <c r="F138" s="295" t="s">
        <v>472</v>
      </c>
      <c r="G138" s="295"/>
      <c r="H138" s="295" t="s">
        <v>473</v>
      </c>
      <c r="I138" s="296" t="s">
        <v>434</v>
      </c>
      <c r="J138" s="84"/>
    </row>
    <row r="139" spans="1:10" ht="17.100000000000001" customHeight="1">
      <c r="A139" s="74"/>
      <c r="B139" s="296"/>
      <c r="C139" s="296"/>
      <c r="D139" s="296"/>
      <c r="E139" s="296"/>
      <c r="F139" s="98" t="s">
        <v>475</v>
      </c>
      <c r="G139" s="66" t="s">
        <v>476</v>
      </c>
      <c r="H139" s="296"/>
      <c r="I139" s="297"/>
      <c r="J139" s="84"/>
    </row>
    <row r="140" spans="1:10" ht="17.100000000000001" customHeight="1">
      <c r="A140" s="73"/>
      <c r="B140" s="300" t="s">
        <v>509</v>
      </c>
      <c r="C140" s="300"/>
      <c r="D140" s="300"/>
      <c r="E140" s="300"/>
      <c r="F140" s="300"/>
      <c r="G140" s="300"/>
      <c r="H140" s="300"/>
      <c r="I140" s="300"/>
      <c r="J140" s="73"/>
    </row>
    <row r="141" spans="1:10" ht="17.100000000000001" customHeight="1">
      <c r="A141" s="77"/>
      <c r="B141" s="189">
        <v>119</v>
      </c>
      <c r="C141" s="183" t="s">
        <v>435</v>
      </c>
      <c r="D141" s="182" t="s">
        <v>336</v>
      </c>
      <c r="E141" s="182" t="s">
        <v>436</v>
      </c>
      <c r="F141" s="215">
        <v>3329</v>
      </c>
      <c r="G141" s="207">
        <v>1007.0224999999999</v>
      </c>
      <c r="H141" s="207">
        <v>91000</v>
      </c>
      <c r="I141" s="207">
        <v>299610000</v>
      </c>
      <c r="J141" s="87"/>
    </row>
    <row r="142" spans="1:10" ht="17.100000000000001" customHeight="1">
      <c r="A142" s="77"/>
      <c r="B142" s="85">
        <v>120</v>
      </c>
      <c r="C142" s="94" t="s">
        <v>437</v>
      </c>
      <c r="D142" s="86" t="s">
        <v>336</v>
      </c>
      <c r="E142" s="86" t="s">
        <v>436</v>
      </c>
      <c r="F142" s="216">
        <v>1283</v>
      </c>
      <c r="G142" s="204">
        <v>388.10750000000002</v>
      </c>
      <c r="H142" s="204">
        <v>91000</v>
      </c>
      <c r="I142" s="204">
        <v>115470000</v>
      </c>
      <c r="J142" s="87"/>
    </row>
    <row r="143" spans="1:10" ht="17.100000000000001" customHeight="1">
      <c r="A143" s="77"/>
      <c r="B143" s="85">
        <v>121</v>
      </c>
      <c r="C143" s="86" t="s">
        <v>438</v>
      </c>
      <c r="D143" s="86" t="s">
        <v>315</v>
      </c>
      <c r="E143" s="86" t="s">
        <v>439</v>
      </c>
      <c r="F143" s="216">
        <v>1341</v>
      </c>
      <c r="G143" s="204">
        <v>405.65249999999997</v>
      </c>
      <c r="H143" s="204">
        <v>91000</v>
      </c>
      <c r="I143" s="204">
        <v>120690000</v>
      </c>
      <c r="J143" s="87"/>
    </row>
    <row r="144" spans="1:10" ht="17.100000000000001" customHeight="1">
      <c r="A144" s="77"/>
      <c r="B144" s="85">
        <v>122</v>
      </c>
      <c r="C144" s="94" t="s">
        <v>440</v>
      </c>
      <c r="D144" s="86" t="s">
        <v>315</v>
      </c>
      <c r="E144" s="86" t="s">
        <v>441</v>
      </c>
      <c r="F144" s="216">
        <v>7005</v>
      </c>
      <c r="G144" s="204">
        <v>2119.0124999999998</v>
      </c>
      <c r="H144" s="204">
        <v>91000</v>
      </c>
      <c r="I144" s="204">
        <v>630450000</v>
      </c>
      <c r="J144" s="87"/>
    </row>
    <row r="145" spans="1:10" ht="17.100000000000001" customHeight="1">
      <c r="A145" s="77"/>
      <c r="B145" s="190">
        <v>123</v>
      </c>
      <c r="C145" s="191" t="s">
        <v>442</v>
      </c>
      <c r="D145" s="192" t="s">
        <v>315</v>
      </c>
      <c r="E145" s="192" t="s">
        <v>441</v>
      </c>
      <c r="F145" s="217">
        <v>3051</v>
      </c>
      <c r="G145" s="218">
        <v>922.92750000000001</v>
      </c>
      <c r="H145" s="218">
        <v>91000</v>
      </c>
      <c r="I145" s="218">
        <v>274590000</v>
      </c>
      <c r="J145" s="87"/>
    </row>
    <row r="146" spans="1:10" ht="17.100000000000001" customHeight="1">
      <c r="A146" s="70"/>
      <c r="B146" s="298" t="s">
        <v>320</v>
      </c>
      <c r="C146" s="299"/>
      <c r="D146" s="306"/>
      <c r="E146" s="65" t="s">
        <v>321</v>
      </c>
      <c r="F146" s="102">
        <v>16009</v>
      </c>
      <c r="G146" s="206">
        <v>4842.7224999999999</v>
      </c>
      <c r="H146" s="65" t="s">
        <v>321</v>
      </c>
      <c r="I146" s="65">
        <v>1440810000</v>
      </c>
      <c r="J146" s="88"/>
    </row>
    <row r="147" spans="1:10" ht="17.100000000000001" customHeight="1">
      <c r="A147" s="73"/>
      <c r="B147" s="300" t="s">
        <v>510</v>
      </c>
      <c r="C147" s="300"/>
      <c r="D147" s="300"/>
      <c r="E147" s="300"/>
      <c r="F147" s="300"/>
      <c r="G147" s="300"/>
      <c r="H147" s="300"/>
      <c r="I147" s="300"/>
      <c r="J147" s="73"/>
    </row>
    <row r="148" spans="1:10" ht="17.100000000000001" customHeight="1">
      <c r="A148" s="89"/>
      <c r="B148" s="193">
        <v>124</v>
      </c>
      <c r="C148" s="194" t="s">
        <v>443</v>
      </c>
      <c r="D148" s="189" t="s">
        <v>387</v>
      </c>
      <c r="E148" s="182" t="s">
        <v>444</v>
      </c>
      <c r="F148" s="219">
        <v>2.5</v>
      </c>
      <c r="G148" s="207">
        <v>0.75624999999999998</v>
      </c>
      <c r="H148" s="207">
        <v>665000</v>
      </c>
      <c r="I148" s="207">
        <v>1592500</v>
      </c>
      <c r="J148" s="91"/>
    </row>
    <row r="149" spans="1:10" ht="17.100000000000001" customHeight="1">
      <c r="A149" s="89"/>
      <c r="B149" s="90">
        <v>125</v>
      </c>
      <c r="C149" s="111" t="s">
        <v>445</v>
      </c>
      <c r="D149" s="85" t="s">
        <v>387</v>
      </c>
      <c r="E149" s="86" t="s">
        <v>444</v>
      </c>
      <c r="F149" s="220">
        <v>2.5</v>
      </c>
      <c r="G149" s="204">
        <v>0.75624999999999998</v>
      </c>
      <c r="H149" s="204">
        <v>665000</v>
      </c>
      <c r="I149" s="204">
        <v>1592500</v>
      </c>
      <c r="J149" s="91"/>
    </row>
    <row r="150" spans="1:10" ht="17.100000000000001" customHeight="1">
      <c r="A150" s="89"/>
      <c r="B150" s="90">
        <v>126</v>
      </c>
      <c r="C150" s="111" t="s">
        <v>446</v>
      </c>
      <c r="D150" s="85" t="s">
        <v>387</v>
      </c>
      <c r="E150" s="86" t="s">
        <v>444</v>
      </c>
      <c r="F150" s="220">
        <v>4.8</v>
      </c>
      <c r="G150" s="204">
        <v>1.452</v>
      </c>
      <c r="H150" s="204">
        <v>665000</v>
      </c>
      <c r="I150" s="204">
        <v>3057600</v>
      </c>
      <c r="J150" s="91"/>
    </row>
    <row r="151" spans="1:10" ht="17.100000000000001" customHeight="1">
      <c r="A151" s="89"/>
      <c r="B151" s="90">
        <v>127</v>
      </c>
      <c r="C151" s="111" t="s">
        <v>447</v>
      </c>
      <c r="D151" s="85" t="s">
        <v>387</v>
      </c>
      <c r="E151" s="86" t="s">
        <v>444</v>
      </c>
      <c r="F151" s="220">
        <v>4.8</v>
      </c>
      <c r="G151" s="204">
        <v>1.452</v>
      </c>
      <c r="H151" s="204">
        <v>665000</v>
      </c>
      <c r="I151" s="204">
        <v>3057600</v>
      </c>
      <c r="J151" s="91"/>
    </row>
    <row r="152" spans="1:10" ht="17.100000000000001" customHeight="1">
      <c r="A152" s="89"/>
      <c r="B152" s="90">
        <v>128</v>
      </c>
      <c r="C152" s="111" t="s">
        <v>448</v>
      </c>
      <c r="D152" s="85" t="s">
        <v>387</v>
      </c>
      <c r="E152" s="86" t="s">
        <v>444</v>
      </c>
      <c r="F152" s="220">
        <v>64.599999999999994</v>
      </c>
      <c r="G152" s="204">
        <v>19.541499999999999</v>
      </c>
      <c r="H152" s="204">
        <v>665000</v>
      </c>
      <c r="I152" s="204">
        <v>41150200</v>
      </c>
      <c r="J152" s="91"/>
    </row>
    <row r="153" spans="1:10" ht="17.100000000000001" customHeight="1">
      <c r="A153" s="89"/>
      <c r="B153" s="90">
        <v>129</v>
      </c>
      <c r="C153" s="111" t="s">
        <v>449</v>
      </c>
      <c r="D153" s="85" t="s">
        <v>387</v>
      </c>
      <c r="E153" s="86" t="s">
        <v>444</v>
      </c>
      <c r="F153" s="220">
        <v>64.599999999999994</v>
      </c>
      <c r="G153" s="204">
        <v>19.541499999999999</v>
      </c>
      <c r="H153" s="204">
        <v>665000</v>
      </c>
      <c r="I153" s="204">
        <v>41150200</v>
      </c>
      <c r="J153" s="91"/>
    </row>
    <row r="154" spans="1:10" ht="17.100000000000001" customHeight="1">
      <c r="A154" s="89"/>
      <c r="B154" s="90">
        <v>130</v>
      </c>
      <c r="C154" s="112" t="s">
        <v>450</v>
      </c>
      <c r="D154" s="71" t="s">
        <v>387</v>
      </c>
      <c r="E154" s="76" t="s">
        <v>451</v>
      </c>
      <c r="F154" s="221">
        <v>44.75</v>
      </c>
      <c r="G154" s="209">
        <v>13.536875</v>
      </c>
      <c r="H154" s="209">
        <v>431000</v>
      </c>
      <c r="I154" s="209">
        <v>0</v>
      </c>
      <c r="J154" s="91"/>
    </row>
    <row r="155" spans="1:10" ht="17.100000000000001" customHeight="1">
      <c r="A155" s="77"/>
      <c r="B155" s="90">
        <v>131</v>
      </c>
      <c r="C155" s="94" t="s">
        <v>383</v>
      </c>
      <c r="D155" s="86" t="s">
        <v>315</v>
      </c>
      <c r="E155" s="86" t="s">
        <v>316</v>
      </c>
      <c r="F155" s="204">
        <v>10560.4</v>
      </c>
      <c r="G155" s="204">
        <v>3194.5209999999997</v>
      </c>
      <c r="H155" s="204">
        <v>91000</v>
      </c>
      <c r="I155" s="204">
        <v>950436000</v>
      </c>
      <c r="J155" s="87"/>
    </row>
    <row r="156" spans="1:10" ht="17.100000000000001" customHeight="1">
      <c r="A156" s="77"/>
      <c r="B156" s="90">
        <v>132</v>
      </c>
      <c r="C156" s="94" t="s">
        <v>384</v>
      </c>
      <c r="D156" s="86" t="s">
        <v>315</v>
      </c>
      <c r="E156" s="86" t="s">
        <v>316</v>
      </c>
      <c r="F156" s="204">
        <v>649.20000000000005</v>
      </c>
      <c r="G156" s="204">
        <v>196.38300000000001</v>
      </c>
      <c r="H156" s="204">
        <v>91000</v>
      </c>
      <c r="I156" s="204">
        <v>58428000.000000007</v>
      </c>
      <c r="J156" s="87"/>
    </row>
    <row r="157" spans="1:10" ht="17.100000000000001" customHeight="1">
      <c r="A157" s="77"/>
      <c r="B157" s="90">
        <v>133</v>
      </c>
      <c r="C157" s="86" t="s">
        <v>452</v>
      </c>
      <c r="D157" s="86" t="s">
        <v>318</v>
      </c>
      <c r="E157" s="86" t="s">
        <v>453</v>
      </c>
      <c r="F157" s="204">
        <v>152</v>
      </c>
      <c r="G157" s="204">
        <v>45.98</v>
      </c>
      <c r="H157" s="204">
        <v>66000</v>
      </c>
      <c r="I157" s="204">
        <v>8922400</v>
      </c>
      <c r="J157" s="87"/>
    </row>
    <row r="158" spans="1:10" ht="17.100000000000001" customHeight="1">
      <c r="A158" s="77"/>
      <c r="B158" s="90">
        <v>134</v>
      </c>
      <c r="C158" s="113" t="s">
        <v>454</v>
      </c>
      <c r="D158" s="86" t="s">
        <v>318</v>
      </c>
      <c r="E158" s="86" t="s">
        <v>455</v>
      </c>
      <c r="F158" s="204">
        <v>171</v>
      </c>
      <c r="G158" s="204">
        <v>51.727499999999999</v>
      </c>
      <c r="H158" s="204">
        <v>15100</v>
      </c>
      <c r="I158" s="204">
        <v>2411100</v>
      </c>
      <c r="J158" s="87"/>
    </row>
    <row r="159" spans="1:10" ht="17.100000000000001" customHeight="1">
      <c r="A159" s="77"/>
      <c r="B159" s="195">
        <v>135</v>
      </c>
      <c r="C159" s="196" t="s">
        <v>456</v>
      </c>
      <c r="D159" s="192" t="s">
        <v>318</v>
      </c>
      <c r="E159" s="192" t="s">
        <v>455</v>
      </c>
      <c r="F159" s="218">
        <v>1006</v>
      </c>
      <c r="G159" s="218">
        <v>304.315</v>
      </c>
      <c r="H159" s="218">
        <v>53100</v>
      </c>
      <c r="I159" s="218">
        <v>55833000</v>
      </c>
      <c r="J159" s="87"/>
    </row>
    <row r="160" spans="1:10" ht="17.100000000000001" customHeight="1">
      <c r="A160" s="70"/>
      <c r="B160" s="302" t="s">
        <v>505</v>
      </c>
      <c r="C160" s="302"/>
      <c r="D160" s="302"/>
      <c r="E160" s="157" t="s">
        <v>506</v>
      </c>
      <c r="F160" s="222">
        <v>12727.15</v>
      </c>
      <c r="G160" s="222">
        <v>3849.9628749999997</v>
      </c>
      <c r="H160" s="223" t="s">
        <v>506</v>
      </c>
      <c r="I160" s="223">
        <v>1167631100</v>
      </c>
      <c r="J160" s="88"/>
    </row>
    <row r="161" spans="1:11" ht="17.100000000000001" customHeight="1" thickBot="1">
      <c r="A161" s="61"/>
      <c r="B161" s="301" t="s">
        <v>507</v>
      </c>
      <c r="C161" s="301"/>
      <c r="D161" s="301"/>
      <c r="E161" s="156" t="s">
        <v>506</v>
      </c>
      <c r="F161" s="224">
        <v>28736.15</v>
      </c>
      <c r="G161" s="224">
        <v>8692.6853749999991</v>
      </c>
      <c r="H161" s="225" t="s">
        <v>506</v>
      </c>
      <c r="I161" s="225">
        <v>2608441100</v>
      </c>
      <c r="J161" s="93"/>
    </row>
    <row r="162" spans="1:11" ht="24" customHeight="1" thickTop="1">
      <c r="A162" s="61"/>
      <c r="B162" s="294" t="s">
        <v>504</v>
      </c>
      <c r="C162" s="294"/>
      <c r="D162" s="294"/>
      <c r="E162" s="155" t="s">
        <v>503</v>
      </c>
      <c r="F162" s="226">
        <v>2680852.4499999997</v>
      </c>
      <c r="G162" s="226">
        <v>810957.86612499994</v>
      </c>
      <c r="H162" s="227" t="s">
        <v>503</v>
      </c>
      <c r="I162" s="227">
        <v>223201285880</v>
      </c>
      <c r="J162" s="93"/>
      <c r="K162" s="252" t="e">
        <f>#REF!</f>
        <v>#REF!</v>
      </c>
    </row>
    <row r="163" spans="1:11" ht="17.100000000000001" customHeight="1">
      <c r="A163" s="61"/>
      <c r="B163" s="62"/>
      <c r="C163" s="62"/>
      <c r="D163" s="62"/>
      <c r="E163" s="62"/>
      <c r="F163" s="62"/>
      <c r="G163" s="62"/>
      <c r="H163" s="62"/>
      <c r="I163" s="62"/>
      <c r="J163" s="61"/>
    </row>
  </sheetData>
  <mergeCells count="32">
    <mergeCell ref="B2:I2"/>
    <mergeCell ref="B6:B7"/>
    <mergeCell ref="C6:C7"/>
    <mergeCell ref="D6:D7"/>
    <mergeCell ref="F6:G6"/>
    <mergeCell ref="H6:H7"/>
    <mergeCell ref="B4:I4"/>
    <mergeCell ref="B66:D66"/>
    <mergeCell ref="B12:D12"/>
    <mergeCell ref="D138:D139"/>
    <mergeCell ref="B146:D146"/>
    <mergeCell ref="B125:I125"/>
    <mergeCell ref="B67:I67"/>
    <mergeCell ref="B138:B139"/>
    <mergeCell ref="C138:C139"/>
    <mergeCell ref="B134:D134"/>
    <mergeCell ref="B162:D162"/>
    <mergeCell ref="E6:E7"/>
    <mergeCell ref="F138:G138"/>
    <mergeCell ref="H138:H139"/>
    <mergeCell ref="I138:I139"/>
    <mergeCell ref="E138:E139"/>
    <mergeCell ref="B135:D135"/>
    <mergeCell ref="B8:I8"/>
    <mergeCell ref="B86:I86"/>
    <mergeCell ref="B47:I47"/>
    <mergeCell ref="B161:D161"/>
    <mergeCell ref="B160:D160"/>
    <mergeCell ref="B147:I147"/>
    <mergeCell ref="B140:I140"/>
    <mergeCell ref="B13:I13"/>
    <mergeCell ref="B137:D137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1" firstPageNumber="16" orientation="portrait" useFirstPageNumber="1" r:id="rId1"/>
  <headerFooter>
    <oddFooter>&amp;C&amp;P</oddFooter>
  </headerFooter>
  <rowBreaks count="3" manualBreakCount="3">
    <brk id="46" max="9" man="1"/>
    <brk id="85" max="9" man="1"/>
    <brk id="124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B1:K31"/>
  <sheetViews>
    <sheetView view="pageBreakPreview" zoomScale="85" zoomScaleSheetLayoutView="85" workbookViewId="0">
      <pane ySplit="7" topLeftCell="A32" activePane="bottomLeft" state="frozen"/>
      <selection activeCell="M13" sqref="M13"/>
      <selection pane="bottomLeft" activeCell="M13" sqref="M13"/>
    </sheetView>
  </sheetViews>
  <sheetFormatPr defaultRowHeight="20.100000000000001" customHeight="1"/>
  <cols>
    <col min="1" max="1" width="1.625" style="39" customWidth="1"/>
    <col min="2" max="2" width="34.625" style="39" customWidth="1"/>
    <col min="3" max="3" width="8.5" style="39" bestFit="1" customWidth="1"/>
    <col min="4" max="4" width="14.5" style="39" bestFit="1" customWidth="1"/>
    <col min="5" max="6" width="13" style="39" hidden="1" customWidth="1"/>
    <col min="7" max="7" width="14.25" style="39" bestFit="1" customWidth="1"/>
    <col min="8" max="8" width="14.5" style="39" bestFit="1" customWidth="1"/>
    <col min="9" max="9" width="1.625" style="39" customWidth="1"/>
    <col min="10" max="10" width="14.625" style="39" bestFit="1" customWidth="1"/>
    <col min="11" max="16384" width="9" style="39"/>
  </cols>
  <sheetData>
    <row r="1" spans="2:10" ht="20.100000000000001" customHeight="1" thickBot="1">
      <c r="I1" s="8"/>
    </row>
    <row r="2" spans="2:10" ht="59.25" customHeight="1" thickTop="1" thickBot="1">
      <c r="B2" s="285" t="s">
        <v>467</v>
      </c>
      <c r="C2" s="286"/>
      <c r="D2" s="286"/>
      <c r="E2" s="286"/>
      <c r="F2" s="286"/>
      <c r="G2" s="286"/>
      <c r="H2" s="312"/>
    </row>
    <row r="3" spans="2:10" s="42" customFormat="1" ht="20.100000000000001" customHeight="1" thickTop="1">
      <c r="B3" s="40"/>
      <c r="C3" s="40"/>
      <c r="D3" s="41"/>
      <c r="E3" s="41"/>
      <c r="F3" s="41"/>
      <c r="G3" s="41"/>
      <c r="H3" s="41"/>
    </row>
    <row r="4" spans="2:10" ht="25.5" customHeight="1">
      <c r="B4" s="311" t="s">
        <v>706</v>
      </c>
      <c r="C4" s="311"/>
      <c r="D4" s="311"/>
      <c r="E4" s="311"/>
      <c r="F4" s="311"/>
      <c r="G4" s="311"/>
      <c r="H4" s="311"/>
    </row>
    <row r="5" spans="2:10" ht="20.100000000000001" customHeight="1">
      <c r="B5" s="19"/>
      <c r="C5" s="19"/>
      <c r="D5" s="19"/>
      <c r="E5" s="19"/>
      <c r="F5" s="19"/>
      <c r="G5" s="19"/>
      <c r="H5" s="19"/>
    </row>
    <row r="6" spans="2:10" ht="20.100000000000001" customHeight="1">
      <c r="B6" s="140" t="s">
        <v>486</v>
      </c>
      <c r="C6" s="31"/>
      <c r="D6" s="31"/>
      <c r="E6" s="31"/>
      <c r="H6" s="33" t="s">
        <v>18</v>
      </c>
      <c r="I6" s="32"/>
    </row>
    <row r="7" spans="2:10" s="43" customFormat="1" ht="30" customHeight="1">
      <c r="B7" s="172" t="s">
        <v>459</v>
      </c>
      <c r="C7" s="171" t="s">
        <v>464</v>
      </c>
      <c r="D7" s="255" t="s">
        <v>119</v>
      </c>
      <c r="E7" s="256" t="s">
        <v>460</v>
      </c>
      <c r="F7" s="256" t="s">
        <v>461</v>
      </c>
      <c r="G7" s="256" t="s">
        <v>462</v>
      </c>
      <c r="H7" s="256" t="s">
        <v>19</v>
      </c>
    </row>
    <row r="8" spans="2:10" ht="30" customHeight="1">
      <c r="B8" s="170" t="s">
        <v>120</v>
      </c>
      <c r="C8" s="169" t="s">
        <v>121</v>
      </c>
      <c r="D8" s="257">
        <v>20788800</v>
      </c>
      <c r="E8" s="258">
        <v>2132184</v>
      </c>
      <c r="F8" s="258">
        <v>533046</v>
      </c>
      <c r="G8" s="258">
        <v>3198276</v>
      </c>
      <c r="H8" s="259">
        <f>D8-G8</f>
        <v>17590524</v>
      </c>
      <c r="I8" s="21"/>
      <c r="J8" s="228"/>
    </row>
    <row r="9" spans="2:10" ht="30" customHeight="1">
      <c r="B9" s="170" t="s">
        <v>122</v>
      </c>
      <c r="C9" s="169" t="s">
        <v>121</v>
      </c>
      <c r="D9" s="257">
        <v>23424000</v>
      </c>
      <c r="E9" s="258">
        <v>2402460</v>
      </c>
      <c r="F9" s="258">
        <v>600615</v>
      </c>
      <c r="G9" s="258">
        <v>3603690</v>
      </c>
      <c r="H9" s="259">
        <f t="shared" ref="H9:H30" si="0">D9-G9</f>
        <v>19820310</v>
      </c>
    </row>
    <row r="10" spans="2:10" ht="30" customHeight="1">
      <c r="B10" s="170" t="s">
        <v>123</v>
      </c>
      <c r="C10" s="169" t="s">
        <v>121</v>
      </c>
      <c r="D10" s="257">
        <v>23424000</v>
      </c>
      <c r="E10" s="258">
        <v>2402460</v>
      </c>
      <c r="F10" s="258">
        <v>600615</v>
      </c>
      <c r="G10" s="258">
        <v>3603690</v>
      </c>
      <c r="H10" s="259">
        <f t="shared" si="0"/>
        <v>19820310</v>
      </c>
    </row>
    <row r="11" spans="2:10" ht="30" customHeight="1">
      <c r="B11" s="170" t="s">
        <v>124</v>
      </c>
      <c r="C11" s="169" t="s">
        <v>121</v>
      </c>
      <c r="D11" s="257">
        <v>23424000</v>
      </c>
      <c r="E11" s="258">
        <v>2402460</v>
      </c>
      <c r="F11" s="258">
        <v>600615</v>
      </c>
      <c r="G11" s="258">
        <v>3603690</v>
      </c>
      <c r="H11" s="259">
        <f t="shared" si="0"/>
        <v>19820310</v>
      </c>
    </row>
    <row r="12" spans="2:10" ht="30" customHeight="1">
      <c r="B12" s="170" t="s">
        <v>125</v>
      </c>
      <c r="C12" s="169" t="s">
        <v>121</v>
      </c>
      <c r="D12" s="257">
        <v>25211250</v>
      </c>
      <c r="E12" s="258">
        <v>2585768</v>
      </c>
      <c r="F12" s="258">
        <v>646442</v>
      </c>
      <c r="G12" s="258">
        <v>3878652</v>
      </c>
      <c r="H12" s="259">
        <f t="shared" si="0"/>
        <v>21332598</v>
      </c>
    </row>
    <row r="13" spans="2:10" ht="30" customHeight="1">
      <c r="B13" s="170" t="s">
        <v>126</v>
      </c>
      <c r="C13" s="169" t="s">
        <v>121</v>
      </c>
      <c r="D13" s="257">
        <v>3438846090</v>
      </c>
      <c r="E13" s="258">
        <v>352702164</v>
      </c>
      <c r="F13" s="258">
        <v>88175541</v>
      </c>
      <c r="G13" s="258">
        <v>529053246</v>
      </c>
      <c r="H13" s="259">
        <f t="shared" si="0"/>
        <v>2909792844</v>
      </c>
    </row>
    <row r="14" spans="2:10" ht="30" customHeight="1">
      <c r="B14" s="170" t="s">
        <v>127</v>
      </c>
      <c r="C14" s="169" t="s">
        <v>121</v>
      </c>
      <c r="D14" s="257">
        <v>134164350</v>
      </c>
      <c r="E14" s="258">
        <v>13760448</v>
      </c>
      <c r="F14" s="258">
        <v>3440112</v>
      </c>
      <c r="G14" s="258">
        <v>20640672</v>
      </c>
      <c r="H14" s="259">
        <f t="shared" si="0"/>
        <v>113523678</v>
      </c>
    </row>
    <row r="15" spans="2:10" ht="30" customHeight="1">
      <c r="B15" s="170" t="s">
        <v>128</v>
      </c>
      <c r="C15" s="169" t="s">
        <v>121</v>
      </c>
      <c r="D15" s="257">
        <v>11412000</v>
      </c>
      <c r="E15" s="258">
        <v>1574068</v>
      </c>
      <c r="F15" s="258">
        <v>393517</v>
      </c>
      <c r="G15" s="258">
        <v>2361102</v>
      </c>
      <c r="H15" s="259">
        <f t="shared" si="0"/>
        <v>9050898</v>
      </c>
    </row>
    <row r="16" spans="2:10" ht="30" customHeight="1">
      <c r="B16" s="170" t="s">
        <v>129</v>
      </c>
      <c r="C16" s="169" t="s">
        <v>121</v>
      </c>
      <c r="D16" s="257">
        <v>8300000</v>
      </c>
      <c r="E16" s="258">
        <v>851284</v>
      </c>
      <c r="F16" s="258">
        <v>212821</v>
      </c>
      <c r="G16" s="258">
        <v>1276926</v>
      </c>
      <c r="H16" s="259">
        <f t="shared" si="0"/>
        <v>7023074</v>
      </c>
    </row>
    <row r="17" spans="2:11" ht="30" customHeight="1">
      <c r="B17" s="170" t="s">
        <v>130</v>
      </c>
      <c r="C17" s="169" t="s">
        <v>121</v>
      </c>
      <c r="D17" s="257">
        <v>95418000</v>
      </c>
      <c r="E17" s="258">
        <v>9786460</v>
      </c>
      <c r="F17" s="258">
        <v>2446615</v>
      </c>
      <c r="G17" s="258">
        <v>14679690</v>
      </c>
      <c r="H17" s="259">
        <f t="shared" si="0"/>
        <v>80738310</v>
      </c>
    </row>
    <row r="18" spans="2:11" ht="30" customHeight="1">
      <c r="B18" s="170" t="s">
        <v>131</v>
      </c>
      <c r="C18" s="169" t="s">
        <v>121</v>
      </c>
      <c r="D18" s="257">
        <v>165060000</v>
      </c>
      <c r="E18" s="258">
        <v>34749472</v>
      </c>
      <c r="F18" s="258">
        <v>8687368</v>
      </c>
      <c r="G18" s="258">
        <v>52124208</v>
      </c>
      <c r="H18" s="259">
        <f t="shared" si="0"/>
        <v>112935792</v>
      </c>
    </row>
    <row r="19" spans="2:11" ht="30" customHeight="1">
      <c r="B19" s="168" t="s">
        <v>132</v>
      </c>
      <c r="C19" s="167" t="s">
        <v>135</v>
      </c>
      <c r="D19" s="260">
        <v>13310050</v>
      </c>
      <c r="E19" s="261">
        <v>2218340</v>
      </c>
      <c r="F19" s="261">
        <v>554585</v>
      </c>
      <c r="G19" s="258">
        <v>3327510</v>
      </c>
      <c r="H19" s="259">
        <f t="shared" si="0"/>
        <v>9982540</v>
      </c>
    </row>
    <row r="20" spans="2:11" ht="30" customHeight="1">
      <c r="B20" s="168" t="s">
        <v>133</v>
      </c>
      <c r="C20" s="167" t="s">
        <v>138</v>
      </c>
      <c r="D20" s="260">
        <v>130000000</v>
      </c>
      <c r="E20" s="261">
        <v>20800000</v>
      </c>
      <c r="F20" s="261">
        <v>5200000</v>
      </c>
      <c r="G20" s="258">
        <v>31200000</v>
      </c>
      <c r="H20" s="259">
        <f t="shared" si="0"/>
        <v>98800000</v>
      </c>
    </row>
    <row r="21" spans="2:11" ht="30" customHeight="1">
      <c r="B21" s="170" t="s">
        <v>134</v>
      </c>
      <c r="C21" s="169" t="s">
        <v>552</v>
      </c>
      <c r="D21" s="257">
        <v>1098798350</v>
      </c>
      <c r="E21" s="258">
        <v>141780432</v>
      </c>
      <c r="F21" s="258">
        <v>35445108</v>
      </c>
      <c r="G21" s="258">
        <v>212670648</v>
      </c>
      <c r="H21" s="259">
        <f t="shared" si="0"/>
        <v>886127702</v>
      </c>
    </row>
    <row r="22" spans="2:11" ht="30" customHeight="1">
      <c r="B22" s="229" t="s">
        <v>553</v>
      </c>
      <c r="C22" s="169" t="s">
        <v>554</v>
      </c>
      <c r="D22" s="257">
        <v>6570015</v>
      </c>
      <c r="E22" s="258">
        <v>730000</v>
      </c>
      <c r="F22" s="258">
        <v>182500</v>
      </c>
      <c r="G22" s="258">
        <v>1095000</v>
      </c>
      <c r="H22" s="259">
        <f t="shared" si="0"/>
        <v>5475015</v>
      </c>
    </row>
    <row r="23" spans="2:11" ht="30" customHeight="1">
      <c r="B23" s="170" t="s">
        <v>555</v>
      </c>
      <c r="C23" s="169" t="s">
        <v>554</v>
      </c>
      <c r="D23" s="257">
        <v>3942009</v>
      </c>
      <c r="E23" s="258">
        <v>438000</v>
      </c>
      <c r="F23" s="258">
        <v>109500</v>
      </c>
      <c r="G23" s="258">
        <v>657000</v>
      </c>
      <c r="H23" s="259">
        <f t="shared" si="0"/>
        <v>3285009</v>
      </c>
    </row>
    <row r="24" spans="2:11" ht="30" customHeight="1">
      <c r="B24" s="170" t="s">
        <v>556</v>
      </c>
      <c r="C24" s="166" t="s">
        <v>554</v>
      </c>
      <c r="D24" s="257">
        <v>9690771</v>
      </c>
      <c r="E24" s="258">
        <v>1076755</v>
      </c>
      <c r="F24" s="258">
        <v>269188</v>
      </c>
      <c r="G24" s="258">
        <v>1615131</v>
      </c>
      <c r="H24" s="259">
        <f t="shared" si="0"/>
        <v>8075640</v>
      </c>
    </row>
    <row r="25" spans="2:11" ht="30" customHeight="1">
      <c r="B25" s="170" t="s">
        <v>137</v>
      </c>
      <c r="C25" s="165" t="s">
        <v>557</v>
      </c>
      <c r="D25" s="257">
        <v>32103120</v>
      </c>
      <c r="E25" s="258">
        <v>2252853</v>
      </c>
      <c r="F25" s="258">
        <v>563213</v>
      </c>
      <c r="G25" s="258">
        <v>3379279</v>
      </c>
      <c r="H25" s="259">
        <f t="shared" si="0"/>
        <v>28723841</v>
      </c>
    </row>
    <row r="26" spans="2:11" ht="30" customHeight="1">
      <c r="B26" s="170" t="s">
        <v>139</v>
      </c>
      <c r="C26" s="165" t="s">
        <v>558</v>
      </c>
      <c r="D26" s="257">
        <v>4000000</v>
      </c>
      <c r="E26" s="258">
        <v>396745</v>
      </c>
      <c r="F26" s="258">
        <v>68966</v>
      </c>
      <c r="G26" s="258">
        <v>534677</v>
      </c>
      <c r="H26" s="259">
        <f t="shared" si="0"/>
        <v>3465323</v>
      </c>
    </row>
    <row r="27" spans="2:11" ht="30" customHeight="1">
      <c r="B27" s="170" t="s">
        <v>140</v>
      </c>
      <c r="C27" s="165" t="s">
        <v>559</v>
      </c>
      <c r="D27" s="257">
        <v>8000000</v>
      </c>
      <c r="E27" s="258">
        <v>3066666</v>
      </c>
      <c r="F27" s="258">
        <v>666667</v>
      </c>
      <c r="G27" s="258">
        <v>4400000</v>
      </c>
      <c r="H27" s="259">
        <f t="shared" si="0"/>
        <v>3600000</v>
      </c>
    </row>
    <row r="28" spans="2:11" ht="30" customHeight="1">
      <c r="B28" s="229" t="s">
        <v>512</v>
      </c>
      <c r="C28" s="165" t="s">
        <v>560</v>
      </c>
      <c r="D28" s="257">
        <v>625918787</v>
      </c>
      <c r="E28" s="259">
        <v>7093746</v>
      </c>
      <c r="F28" s="258">
        <v>10640619</v>
      </c>
      <c r="G28" s="258">
        <v>28374984</v>
      </c>
      <c r="H28" s="259">
        <f t="shared" si="0"/>
        <v>597543803</v>
      </c>
    </row>
    <row r="29" spans="2:11" ht="30" customHeight="1">
      <c r="B29" s="229" t="s">
        <v>513</v>
      </c>
      <c r="C29" s="165" t="s">
        <v>560</v>
      </c>
      <c r="D29" s="257">
        <v>453957784</v>
      </c>
      <c r="E29" s="259">
        <v>5144855</v>
      </c>
      <c r="F29" s="258">
        <v>7717282</v>
      </c>
      <c r="G29" s="258">
        <v>20579419</v>
      </c>
      <c r="H29" s="259">
        <f t="shared" si="0"/>
        <v>433378365</v>
      </c>
    </row>
    <row r="30" spans="2:11" ht="30" customHeight="1">
      <c r="B30" s="229" t="s">
        <v>514</v>
      </c>
      <c r="C30" s="165" t="s">
        <v>561</v>
      </c>
      <c r="D30" s="257">
        <v>958435653</v>
      </c>
      <c r="E30" s="259">
        <v>8146703</v>
      </c>
      <c r="F30" s="258">
        <v>16293406</v>
      </c>
      <c r="G30" s="258">
        <v>40733515</v>
      </c>
      <c r="H30" s="259">
        <f t="shared" si="0"/>
        <v>917702138</v>
      </c>
    </row>
    <row r="31" spans="2:11" ht="30" customHeight="1">
      <c r="B31" s="171" t="s">
        <v>463</v>
      </c>
      <c r="C31" s="164"/>
      <c r="D31" s="262">
        <f>SUM(D8:D30)</f>
        <v>7314199029</v>
      </c>
      <c r="E31" s="262">
        <f t="shared" ref="E31:H31" si="1">SUM(E8:E30)</f>
        <v>618494323</v>
      </c>
      <c r="F31" s="262">
        <f t="shared" si="1"/>
        <v>184048341</v>
      </c>
      <c r="G31" s="262">
        <f t="shared" si="1"/>
        <v>986591005</v>
      </c>
      <c r="H31" s="262">
        <f t="shared" si="1"/>
        <v>6327608024</v>
      </c>
      <c r="I31" s="254"/>
      <c r="J31" s="254" t="e">
        <f>#REF!</f>
        <v>#REF!</v>
      </c>
      <c r="K31" s="254" t="e">
        <f>H31-J31</f>
        <v>#REF!</v>
      </c>
    </row>
  </sheetData>
  <mergeCells count="2">
    <mergeCell ref="B4:H4"/>
    <mergeCell ref="B2:H2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75" firstPageNumber="20" orientation="portrait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B1:L119"/>
  <sheetViews>
    <sheetView view="pageBreakPreview" zoomScaleSheetLayoutView="100" workbookViewId="0">
      <pane xSplit="3" ySplit="6" topLeftCell="D105" activePane="bottomRight" state="frozen"/>
      <selection activeCell="M13" sqref="M13"/>
      <selection pane="topRight" activeCell="M13" sqref="M13"/>
      <selection pane="bottomLeft" activeCell="M13" sqref="M13"/>
      <selection pane="bottomRight" activeCell="K112" sqref="K112"/>
    </sheetView>
  </sheetViews>
  <sheetFormatPr defaultRowHeight="16.5"/>
  <cols>
    <col min="1" max="1" width="0.875" style="117" customWidth="1"/>
    <col min="2" max="2" width="22.125" style="117" customWidth="1"/>
    <col min="3" max="3" width="10.5" style="117" customWidth="1"/>
    <col min="4" max="4" width="13.375" style="117" customWidth="1"/>
    <col min="5" max="6" width="13.375" style="117" hidden="1" customWidth="1"/>
    <col min="7" max="7" width="11.875" style="117" customWidth="1"/>
    <col min="8" max="8" width="11.875" style="242" customWidth="1"/>
    <col min="9" max="9" width="0.875" style="117" customWidth="1"/>
    <col min="10" max="10" width="13.25" style="117" bestFit="1" customWidth="1"/>
    <col min="11" max="11" width="13" style="117" bestFit="1" customWidth="1"/>
    <col min="12" max="16384" width="9" style="117"/>
  </cols>
  <sheetData>
    <row r="1" spans="2:12" ht="4.5" customHeight="1" thickBot="1"/>
    <row r="2" spans="2:12" ht="33" customHeight="1" thickTop="1" thickBot="1">
      <c r="B2" s="289" t="s">
        <v>709</v>
      </c>
      <c r="C2" s="313"/>
      <c r="D2" s="313"/>
      <c r="E2" s="313"/>
      <c r="F2" s="313"/>
      <c r="G2" s="313"/>
      <c r="H2" s="314"/>
    </row>
    <row r="3" spans="2:12" ht="4.5" customHeight="1" thickTop="1">
      <c r="B3" s="36"/>
      <c r="C3" s="36"/>
      <c r="D3" s="36"/>
      <c r="E3" s="36"/>
      <c r="F3" s="36"/>
    </row>
    <row r="4" spans="2:12" ht="10.5" customHeight="1">
      <c r="B4" s="290" t="s">
        <v>707</v>
      </c>
      <c r="C4" s="290"/>
      <c r="D4" s="290"/>
      <c r="E4" s="290"/>
      <c r="F4" s="290"/>
      <c r="G4" s="290"/>
      <c r="H4" s="290"/>
    </row>
    <row r="5" spans="2:12" ht="18" customHeight="1">
      <c r="B5" s="127" t="s">
        <v>486</v>
      </c>
      <c r="C5" s="10"/>
      <c r="D5" s="10"/>
      <c r="E5" s="10"/>
      <c r="F5" s="10"/>
      <c r="H5" s="243" t="s">
        <v>11</v>
      </c>
    </row>
    <row r="6" spans="2:12" ht="18" customHeight="1">
      <c r="B6" s="273" t="s">
        <v>459</v>
      </c>
      <c r="C6" s="274" t="s">
        <v>464</v>
      </c>
      <c r="D6" s="263" t="s">
        <v>562</v>
      </c>
      <c r="E6" s="256" t="s">
        <v>460</v>
      </c>
      <c r="F6" s="256" t="s">
        <v>461</v>
      </c>
      <c r="G6" s="264" t="s">
        <v>462</v>
      </c>
      <c r="H6" s="256" t="s">
        <v>19</v>
      </c>
    </row>
    <row r="7" spans="2:12" ht="18" customHeight="1">
      <c r="B7" s="119" t="s">
        <v>242</v>
      </c>
      <c r="C7" s="147" t="s">
        <v>121</v>
      </c>
      <c r="D7" s="148">
        <v>293857338</v>
      </c>
      <c r="E7" s="148">
        <v>65000000</v>
      </c>
      <c r="F7" s="148">
        <v>0</v>
      </c>
      <c r="G7" s="265">
        <v>293857338</v>
      </c>
      <c r="H7" s="148">
        <f>D7-G7</f>
        <v>0</v>
      </c>
      <c r="K7" s="242"/>
      <c r="L7" s="246"/>
    </row>
    <row r="8" spans="2:12" ht="18" customHeight="1">
      <c r="B8" s="120" t="s">
        <v>243</v>
      </c>
      <c r="C8" s="149" t="s">
        <v>563</v>
      </c>
      <c r="D8" s="150">
        <v>5200000</v>
      </c>
      <c r="E8" s="150">
        <v>293857338</v>
      </c>
      <c r="F8" s="150">
        <v>0</v>
      </c>
      <c r="G8" s="266">
        <v>5200000</v>
      </c>
      <c r="H8" s="150">
        <f t="shared" ref="H8:H69" si="0">D8-G8</f>
        <v>0</v>
      </c>
      <c r="K8" s="242"/>
      <c r="L8" s="246"/>
    </row>
    <row r="9" spans="2:12" ht="18" customHeight="1">
      <c r="B9" s="121" t="s">
        <v>244</v>
      </c>
      <c r="C9" s="129" t="s">
        <v>564</v>
      </c>
      <c r="D9" s="150">
        <v>550000</v>
      </c>
      <c r="E9" s="150">
        <v>215837859</v>
      </c>
      <c r="F9" s="150">
        <v>0</v>
      </c>
      <c r="G9" s="266">
        <v>550000</v>
      </c>
      <c r="H9" s="150">
        <f t="shared" si="0"/>
        <v>0</v>
      </c>
      <c r="K9" s="242"/>
      <c r="L9" s="246"/>
    </row>
    <row r="10" spans="2:12" ht="18" customHeight="1">
      <c r="B10" s="121" t="s">
        <v>245</v>
      </c>
      <c r="C10" s="129" t="s">
        <v>136</v>
      </c>
      <c r="D10" s="150">
        <v>34545455</v>
      </c>
      <c r="E10" s="150">
        <v>5200000</v>
      </c>
      <c r="F10" s="150">
        <v>0</v>
      </c>
      <c r="G10" s="266">
        <v>34545455</v>
      </c>
      <c r="H10" s="150">
        <f t="shared" si="0"/>
        <v>0</v>
      </c>
      <c r="K10" s="242"/>
      <c r="L10" s="246"/>
    </row>
    <row r="11" spans="2:12" ht="18" customHeight="1">
      <c r="B11" s="121" t="s">
        <v>246</v>
      </c>
      <c r="C11" s="129" t="s">
        <v>136</v>
      </c>
      <c r="D11" s="150">
        <v>44490909</v>
      </c>
      <c r="E11" s="150">
        <v>550000</v>
      </c>
      <c r="F11" s="150">
        <v>0</v>
      </c>
      <c r="G11" s="266">
        <v>44490909</v>
      </c>
      <c r="H11" s="150">
        <f t="shared" si="0"/>
        <v>0</v>
      </c>
      <c r="K11" s="242"/>
      <c r="L11" s="246"/>
    </row>
    <row r="12" spans="2:12" ht="18" customHeight="1">
      <c r="B12" s="121" t="s">
        <v>247</v>
      </c>
      <c r="C12" s="129" t="s">
        <v>136</v>
      </c>
      <c r="D12" s="150">
        <v>4600000</v>
      </c>
      <c r="E12" s="150">
        <v>34545455</v>
      </c>
      <c r="F12" s="150">
        <v>0</v>
      </c>
      <c r="G12" s="266">
        <v>4600000</v>
      </c>
      <c r="H12" s="150">
        <f t="shared" si="0"/>
        <v>0</v>
      </c>
      <c r="K12" s="242"/>
      <c r="L12" s="246"/>
    </row>
    <row r="13" spans="2:12" ht="18" customHeight="1">
      <c r="B13" s="121" t="s">
        <v>248</v>
      </c>
      <c r="C13" s="129" t="s">
        <v>565</v>
      </c>
      <c r="D13" s="150">
        <v>12727273</v>
      </c>
      <c r="E13" s="150">
        <v>44490909</v>
      </c>
      <c r="F13" s="150">
        <v>0</v>
      </c>
      <c r="G13" s="266">
        <v>12727273</v>
      </c>
      <c r="H13" s="150">
        <f t="shared" si="0"/>
        <v>0</v>
      </c>
      <c r="K13" s="242"/>
      <c r="L13" s="246"/>
    </row>
    <row r="14" spans="2:12" ht="18" customHeight="1">
      <c r="B14" s="121" t="s">
        <v>249</v>
      </c>
      <c r="C14" s="130" t="s">
        <v>533</v>
      </c>
      <c r="D14" s="150">
        <v>20454545</v>
      </c>
      <c r="E14" s="150">
        <v>4600000</v>
      </c>
      <c r="F14" s="150">
        <v>0</v>
      </c>
      <c r="G14" s="266">
        <v>20454545</v>
      </c>
      <c r="H14" s="150">
        <f t="shared" si="0"/>
        <v>0</v>
      </c>
      <c r="K14" s="242"/>
      <c r="L14" s="246"/>
    </row>
    <row r="15" spans="2:12" ht="18" customHeight="1">
      <c r="B15" s="121" t="s">
        <v>250</v>
      </c>
      <c r="C15" s="132" t="s">
        <v>566</v>
      </c>
      <c r="D15" s="150">
        <v>11818182</v>
      </c>
      <c r="E15" s="150">
        <v>12727273</v>
      </c>
      <c r="F15" s="150">
        <v>0</v>
      </c>
      <c r="G15" s="266">
        <v>11818182</v>
      </c>
      <c r="H15" s="150">
        <f t="shared" si="0"/>
        <v>0</v>
      </c>
      <c r="K15" s="242"/>
      <c r="L15" s="246"/>
    </row>
    <row r="16" spans="2:12" ht="18" customHeight="1">
      <c r="B16" s="121" t="s">
        <v>251</v>
      </c>
      <c r="C16" s="129" t="s">
        <v>567</v>
      </c>
      <c r="D16" s="150">
        <v>27272727</v>
      </c>
      <c r="E16" s="150">
        <v>20454545</v>
      </c>
      <c r="F16" s="150">
        <v>0</v>
      </c>
      <c r="G16" s="266">
        <v>27272727</v>
      </c>
      <c r="H16" s="150">
        <f t="shared" si="0"/>
        <v>0</v>
      </c>
      <c r="K16" s="242"/>
      <c r="L16" s="246"/>
    </row>
    <row r="17" spans="2:12" ht="18" customHeight="1">
      <c r="B17" s="121" t="s">
        <v>252</v>
      </c>
      <c r="C17" s="129" t="s">
        <v>568</v>
      </c>
      <c r="D17" s="150">
        <v>3200000</v>
      </c>
      <c r="E17" s="150">
        <v>11818182</v>
      </c>
      <c r="F17" s="150">
        <v>0</v>
      </c>
      <c r="G17" s="266">
        <v>3200000</v>
      </c>
      <c r="H17" s="150">
        <f t="shared" si="0"/>
        <v>0</v>
      </c>
      <c r="K17" s="242"/>
      <c r="L17" s="246"/>
    </row>
    <row r="18" spans="2:12" ht="18" customHeight="1">
      <c r="B18" s="121" t="s">
        <v>253</v>
      </c>
      <c r="C18" s="129" t="s">
        <v>569</v>
      </c>
      <c r="D18" s="150">
        <v>3200000</v>
      </c>
      <c r="E18" s="150">
        <v>27272727</v>
      </c>
      <c r="F18" s="150">
        <v>0</v>
      </c>
      <c r="G18" s="266">
        <v>3200000</v>
      </c>
      <c r="H18" s="150">
        <f t="shared" si="0"/>
        <v>0</v>
      </c>
      <c r="K18" s="242"/>
      <c r="L18" s="246"/>
    </row>
    <row r="19" spans="2:12" ht="18" customHeight="1">
      <c r="B19" s="121" t="s">
        <v>254</v>
      </c>
      <c r="C19" s="230" t="s">
        <v>570</v>
      </c>
      <c r="D19" s="150">
        <v>19159000</v>
      </c>
      <c r="E19" s="150">
        <v>1300000</v>
      </c>
      <c r="F19" s="150">
        <v>0</v>
      </c>
      <c r="G19" s="266">
        <v>19159000</v>
      </c>
      <c r="H19" s="150">
        <f t="shared" si="0"/>
        <v>0</v>
      </c>
      <c r="K19" s="242"/>
      <c r="L19" s="246"/>
    </row>
    <row r="20" spans="2:12" ht="18" customHeight="1">
      <c r="B20" s="121" t="s">
        <v>255</v>
      </c>
      <c r="C20" s="230" t="s">
        <v>571</v>
      </c>
      <c r="D20" s="150">
        <v>7000000</v>
      </c>
      <c r="E20" s="150">
        <v>3200000</v>
      </c>
      <c r="F20" s="150">
        <v>0</v>
      </c>
      <c r="G20" s="266">
        <v>7000000</v>
      </c>
      <c r="H20" s="150">
        <f t="shared" si="0"/>
        <v>0</v>
      </c>
      <c r="K20" s="242"/>
      <c r="L20" s="246"/>
    </row>
    <row r="21" spans="2:12" ht="18" customHeight="1">
      <c r="B21" s="121" t="s">
        <v>256</v>
      </c>
      <c r="C21" s="231" t="s">
        <v>572</v>
      </c>
      <c r="D21" s="150">
        <v>28000000</v>
      </c>
      <c r="E21" s="150">
        <v>53636364</v>
      </c>
      <c r="F21" s="150">
        <v>0</v>
      </c>
      <c r="G21" s="266">
        <v>28000000</v>
      </c>
      <c r="H21" s="150">
        <f t="shared" si="0"/>
        <v>0</v>
      </c>
      <c r="K21" s="242"/>
      <c r="L21" s="246"/>
    </row>
    <row r="22" spans="2:12" ht="18" customHeight="1">
      <c r="B22" s="121" t="s">
        <v>715</v>
      </c>
      <c r="C22" s="231" t="s">
        <v>573</v>
      </c>
      <c r="D22" s="150">
        <v>4500000</v>
      </c>
      <c r="E22" s="150">
        <v>3200000</v>
      </c>
      <c r="F22" s="150">
        <v>0</v>
      </c>
      <c r="G22" s="266">
        <v>4500000</v>
      </c>
      <c r="H22" s="150">
        <f t="shared" si="0"/>
        <v>0</v>
      </c>
      <c r="K22" s="242"/>
      <c r="L22" s="246"/>
    </row>
    <row r="23" spans="2:12" ht="18" customHeight="1">
      <c r="B23" s="121" t="s">
        <v>257</v>
      </c>
      <c r="C23" s="231" t="s">
        <v>521</v>
      </c>
      <c r="D23" s="150">
        <v>850000</v>
      </c>
      <c r="E23" s="150">
        <v>19159000</v>
      </c>
      <c r="F23" s="150">
        <v>0</v>
      </c>
      <c r="G23" s="266">
        <v>850000</v>
      </c>
      <c r="H23" s="150">
        <f t="shared" si="0"/>
        <v>0</v>
      </c>
      <c r="K23" s="242"/>
      <c r="L23" s="246"/>
    </row>
    <row r="24" spans="2:12" ht="18" customHeight="1">
      <c r="B24" s="121" t="s">
        <v>716</v>
      </c>
      <c r="C24" s="230" t="s">
        <v>574</v>
      </c>
      <c r="D24" s="150">
        <v>63000000</v>
      </c>
      <c r="E24" s="150">
        <v>7000000</v>
      </c>
      <c r="F24" s="150">
        <v>0</v>
      </c>
      <c r="G24" s="266">
        <v>63000000</v>
      </c>
      <c r="H24" s="150">
        <f t="shared" si="0"/>
        <v>0</v>
      </c>
      <c r="K24" s="242"/>
      <c r="L24" s="246"/>
    </row>
    <row r="25" spans="2:12" ht="18" customHeight="1">
      <c r="B25" s="122" t="s">
        <v>717</v>
      </c>
      <c r="C25" s="131" t="s">
        <v>575</v>
      </c>
      <c r="D25" s="151">
        <v>4000000</v>
      </c>
      <c r="E25" s="150">
        <v>28000000</v>
      </c>
      <c r="F25" s="150">
        <v>0</v>
      </c>
      <c r="G25" s="266">
        <v>4000000</v>
      </c>
      <c r="H25" s="150">
        <f t="shared" si="0"/>
        <v>0</v>
      </c>
      <c r="K25" s="242"/>
      <c r="L25" s="246"/>
    </row>
    <row r="26" spans="2:12" ht="18" customHeight="1">
      <c r="B26" s="122" t="s">
        <v>715</v>
      </c>
      <c r="C26" s="232" t="s">
        <v>576</v>
      </c>
      <c r="D26" s="150">
        <v>5300000</v>
      </c>
      <c r="E26" s="150">
        <v>76000000</v>
      </c>
      <c r="F26" s="150">
        <v>0</v>
      </c>
      <c r="G26" s="266">
        <v>5300000</v>
      </c>
      <c r="H26" s="150">
        <f t="shared" si="0"/>
        <v>0</v>
      </c>
      <c r="K26" s="242"/>
      <c r="L26" s="246"/>
    </row>
    <row r="27" spans="2:12" ht="18" customHeight="1">
      <c r="B27" s="122" t="s">
        <v>718</v>
      </c>
      <c r="C27" s="232" t="s">
        <v>576</v>
      </c>
      <c r="D27" s="150">
        <v>4200000</v>
      </c>
      <c r="E27" s="150">
        <v>4500000</v>
      </c>
      <c r="F27" s="150">
        <v>0</v>
      </c>
      <c r="G27" s="266">
        <v>4200000</v>
      </c>
      <c r="H27" s="150">
        <f t="shared" si="0"/>
        <v>0</v>
      </c>
      <c r="K27" s="242"/>
      <c r="L27" s="246"/>
    </row>
    <row r="28" spans="2:12" ht="18" customHeight="1">
      <c r="B28" s="122" t="s">
        <v>719</v>
      </c>
      <c r="C28" s="232" t="s">
        <v>577</v>
      </c>
      <c r="D28" s="150">
        <v>6500000</v>
      </c>
      <c r="E28" s="150">
        <v>850000</v>
      </c>
      <c r="F28" s="150">
        <v>0</v>
      </c>
      <c r="G28" s="266">
        <v>6500000</v>
      </c>
      <c r="H28" s="150">
        <f t="shared" si="0"/>
        <v>0</v>
      </c>
      <c r="K28" s="242"/>
      <c r="L28" s="246"/>
    </row>
    <row r="29" spans="2:12" ht="18" customHeight="1">
      <c r="B29" s="122" t="s">
        <v>720</v>
      </c>
      <c r="C29" s="232" t="s">
        <v>578</v>
      </c>
      <c r="D29" s="150">
        <v>14500000</v>
      </c>
      <c r="E29" s="150">
        <v>63000000</v>
      </c>
      <c r="F29" s="150">
        <v>0</v>
      </c>
      <c r="G29" s="266">
        <v>14500000</v>
      </c>
      <c r="H29" s="150">
        <f t="shared" si="0"/>
        <v>0</v>
      </c>
      <c r="K29" s="242"/>
      <c r="L29" s="246"/>
    </row>
    <row r="30" spans="2:12" ht="18" customHeight="1">
      <c r="B30" s="122" t="s">
        <v>258</v>
      </c>
      <c r="C30" s="232" t="s">
        <v>579</v>
      </c>
      <c r="D30" s="150">
        <v>190000000</v>
      </c>
      <c r="E30" s="150">
        <v>4000000</v>
      </c>
      <c r="F30" s="150">
        <v>0</v>
      </c>
      <c r="G30" s="266">
        <v>190000000</v>
      </c>
      <c r="H30" s="150">
        <f t="shared" si="0"/>
        <v>0</v>
      </c>
      <c r="K30" s="242"/>
      <c r="L30" s="246"/>
    </row>
    <row r="31" spans="2:12" ht="18" customHeight="1">
      <c r="B31" s="122" t="s">
        <v>721</v>
      </c>
      <c r="C31" s="230" t="s">
        <v>260</v>
      </c>
      <c r="D31" s="150">
        <v>74000000</v>
      </c>
      <c r="E31" s="150">
        <v>5300000</v>
      </c>
      <c r="F31" s="150">
        <v>0</v>
      </c>
      <c r="G31" s="266">
        <v>74000000</v>
      </c>
      <c r="H31" s="150">
        <f t="shared" si="0"/>
        <v>0</v>
      </c>
      <c r="K31" s="242"/>
      <c r="L31" s="246"/>
    </row>
    <row r="32" spans="2:12" ht="18" customHeight="1">
      <c r="B32" s="122" t="s">
        <v>259</v>
      </c>
      <c r="C32" s="131" t="s">
        <v>260</v>
      </c>
      <c r="D32" s="150">
        <v>32545455</v>
      </c>
      <c r="E32" s="150">
        <v>4200000</v>
      </c>
      <c r="F32" s="150">
        <v>0</v>
      </c>
      <c r="G32" s="266">
        <v>32545455</v>
      </c>
      <c r="H32" s="150">
        <f t="shared" si="0"/>
        <v>0</v>
      </c>
      <c r="K32" s="242"/>
      <c r="L32" s="246"/>
    </row>
    <row r="33" spans="2:12" ht="18" customHeight="1">
      <c r="B33" s="122" t="s">
        <v>261</v>
      </c>
      <c r="C33" s="230" t="s">
        <v>580</v>
      </c>
      <c r="D33" s="150">
        <v>33000000</v>
      </c>
      <c r="E33" s="150">
        <v>6500000</v>
      </c>
      <c r="F33" s="150">
        <v>0</v>
      </c>
      <c r="G33" s="266">
        <v>32999000</v>
      </c>
      <c r="H33" s="150">
        <f t="shared" si="0"/>
        <v>1000</v>
      </c>
      <c r="K33" s="242"/>
      <c r="L33" s="246"/>
    </row>
    <row r="34" spans="2:12" ht="18" customHeight="1">
      <c r="B34" s="122" t="s">
        <v>262</v>
      </c>
      <c r="C34" s="230" t="s">
        <v>580</v>
      </c>
      <c r="D34" s="150">
        <v>90000000</v>
      </c>
      <c r="E34" s="150">
        <v>14500000</v>
      </c>
      <c r="F34" s="150">
        <v>0</v>
      </c>
      <c r="G34" s="266">
        <v>89999000</v>
      </c>
      <c r="H34" s="150">
        <f t="shared" si="0"/>
        <v>1000</v>
      </c>
      <c r="K34" s="242"/>
      <c r="L34" s="246"/>
    </row>
    <row r="35" spans="2:12" ht="18" customHeight="1">
      <c r="B35" s="123" t="s">
        <v>263</v>
      </c>
      <c r="C35" s="230" t="s">
        <v>581</v>
      </c>
      <c r="D35" s="152">
        <v>25054545</v>
      </c>
      <c r="E35" s="143">
        <v>190000000</v>
      </c>
      <c r="F35" s="143">
        <v>0</v>
      </c>
      <c r="G35" s="267">
        <v>25053545</v>
      </c>
      <c r="H35" s="143">
        <f t="shared" si="0"/>
        <v>1000</v>
      </c>
      <c r="K35" s="242"/>
      <c r="L35" s="246"/>
    </row>
    <row r="36" spans="2:12" ht="18" customHeight="1">
      <c r="B36" s="122" t="s">
        <v>722</v>
      </c>
      <c r="C36" s="230" t="s">
        <v>581</v>
      </c>
      <c r="D36" s="150">
        <v>5309091</v>
      </c>
      <c r="E36" s="150">
        <v>107000000</v>
      </c>
      <c r="F36" s="150">
        <v>0</v>
      </c>
      <c r="G36" s="266">
        <v>5308091</v>
      </c>
      <c r="H36" s="150">
        <f t="shared" si="0"/>
        <v>1000</v>
      </c>
      <c r="K36" s="242"/>
      <c r="L36" s="246"/>
    </row>
    <row r="37" spans="2:12" ht="18" customHeight="1">
      <c r="B37" s="122" t="s">
        <v>265</v>
      </c>
      <c r="C37" s="230" t="s">
        <v>582</v>
      </c>
      <c r="D37" s="150">
        <v>17545455</v>
      </c>
      <c r="E37" s="150">
        <v>32545455</v>
      </c>
      <c r="F37" s="150">
        <v>0</v>
      </c>
      <c r="G37" s="266">
        <v>17544455</v>
      </c>
      <c r="H37" s="150">
        <f t="shared" si="0"/>
        <v>1000</v>
      </c>
      <c r="K37" s="242"/>
      <c r="L37" s="246"/>
    </row>
    <row r="38" spans="2:12" ht="18" customHeight="1">
      <c r="B38" s="122" t="s">
        <v>266</v>
      </c>
      <c r="C38" s="230" t="s">
        <v>582</v>
      </c>
      <c r="D38" s="150">
        <v>12454545</v>
      </c>
      <c r="E38" s="150">
        <v>32999000</v>
      </c>
      <c r="F38" s="150">
        <v>0</v>
      </c>
      <c r="G38" s="266">
        <v>12453545</v>
      </c>
      <c r="H38" s="150">
        <f t="shared" si="0"/>
        <v>1000</v>
      </c>
      <c r="K38" s="242"/>
      <c r="L38" s="246"/>
    </row>
    <row r="39" spans="2:12" ht="18" customHeight="1">
      <c r="B39" s="122" t="s">
        <v>267</v>
      </c>
      <c r="C39" s="129" t="s">
        <v>583</v>
      </c>
      <c r="D39" s="150">
        <v>93000000</v>
      </c>
      <c r="E39" s="150">
        <v>89999000</v>
      </c>
      <c r="F39" s="150">
        <v>0</v>
      </c>
      <c r="G39" s="266">
        <v>92999000</v>
      </c>
      <c r="H39" s="150">
        <f t="shared" si="0"/>
        <v>1000</v>
      </c>
      <c r="K39" s="242"/>
      <c r="L39" s="246"/>
    </row>
    <row r="40" spans="2:12" ht="18" customHeight="1">
      <c r="B40" s="122" t="s">
        <v>268</v>
      </c>
      <c r="C40" s="129" t="s">
        <v>583</v>
      </c>
      <c r="D40" s="150">
        <v>47000000</v>
      </c>
      <c r="E40" s="150">
        <v>25053545</v>
      </c>
      <c r="F40" s="150">
        <v>0</v>
      </c>
      <c r="G40" s="266">
        <v>46999000</v>
      </c>
      <c r="H40" s="150">
        <f t="shared" si="0"/>
        <v>1000</v>
      </c>
      <c r="K40" s="242"/>
      <c r="L40" s="246"/>
    </row>
    <row r="41" spans="2:12" ht="18" customHeight="1">
      <c r="B41" s="122" t="s">
        <v>269</v>
      </c>
      <c r="C41" s="230" t="s">
        <v>584</v>
      </c>
      <c r="D41" s="150">
        <v>73500000</v>
      </c>
      <c r="E41" s="150">
        <v>5308091</v>
      </c>
      <c r="F41" s="150">
        <v>0</v>
      </c>
      <c r="G41" s="266">
        <v>73499000</v>
      </c>
      <c r="H41" s="150">
        <f t="shared" si="0"/>
        <v>1000</v>
      </c>
      <c r="K41" s="242"/>
      <c r="L41" s="246"/>
    </row>
    <row r="42" spans="2:12" ht="18" customHeight="1">
      <c r="B42" s="122" t="s">
        <v>270</v>
      </c>
      <c r="C42" s="230" t="s">
        <v>585</v>
      </c>
      <c r="D42" s="150">
        <v>11000000</v>
      </c>
      <c r="E42" s="150">
        <v>17544455</v>
      </c>
      <c r="F42" s="150">
        <v>0</v>
      </c>
      <c r="G42" s="266">
        <v>10999000</v>
      </c>
      <c r="H42" s="150">
        <f t="shared" si="0"/>
        <v>1000</v>
      </c>
      <c r="K42" s="242"/>
      <c r="L42" s="246"/>
    </row>
    <row r="43" spans="2:12" ht="18" customHeight="1">
      <c r="B43" s="122" t="s">
        <v>271</v>
      </c>
      <c r="C43" s="230" t="s">
        <v>586</v>
      </c>
      <c r="D43" s="150">
        <v>56892000</v>
      </c>
      <c r="E43" s="150">
        <v>12453545</v>
      </c>
      <c r="F43" s="150">
        <v>0</v>
      </c>
      <c r="G43" s="266">
        <v>56891000</v>
      </c>
      <c r="H43" s="150">
        <f t="shared" si="0"/>
        <v>1000</v>
      </c>
      <c r="K43" s="242"/>
      <c r="L43" s="246"/>
    </row>
    <row r="44" spans="2:12" ht="18" customHeight="1">
      <c r="B44" s="122" t="s">
        <v>272</v>
      </c>
      <c r="C44" s="230" t="s">
        <v>587</v>
      </c>
      <c r="D44" s="150">
        <v>23000000</v>
      </c>
      <c r="E44" s="150">
        <v>92999000</v>
      </c>
      <c r="F44" s="150">
        <v>0</v>
      </c>
      <c r="G44" s="266">
        <v>22999000</v>
      </c>
      <c r="H44" s="150">
        <f t="shared" si="0"/>
        <v>1000</v>
      </c>
      <c r="K44" s="242"/>
      <c r="L44" s="246"/>
    </row>
    <row r="45" spans="2:12" ht="18" customHeight="1">
      <c r="B45" s="122" t="s">
        <v>273</v>
      </c>
      <c r="C45" s="129" t="s">
        <v>588</v>
      </c>
      <c r="D45" s="150">
        <v>90000000</v>
      </c>
      <c r="E45" s="150">
        <v>46999000</v>
      </c>
      <c r="F45" s="150">
        <v>0</v>
      </c>
      <c r="G45" s="266">
        <v>89999000</v>
      </c>
      <c r="H45" s="150">
        <f t="shared" si="0"/>
        <v>1000</v>
      </c>
      <c r="K45" s="242"/>
      <c r="L45" s="246"/>
    </row>
    <row r="46" spans="2:12" ht="18" customHeight="1">
      <c r="B46" s="122" t="s">
        <v>274</v>
      </c>
      <c r="C46" s="230" t="s">
        <v>589</v>
      </c>
      <c r="D46" s="150">
        <v>130634495</v>
      </c>
      <c r="E46" s="150">
        <v>1399000</v>
      </c>
      <c r="F46" s="150">
        <v>0</v>
      </c>
      <c r="G46" s="266">
        <v>130633495</v>
      </c>
      <c r="H46" s="150">
        <f t="shared" si="0"/>
        <v>1000</v>
      </c>
      <c r="K46" s="242"/>
      <c r="L46" s="246"/>
    </row>
    <row r="47" spans="2:12" ht="18" customHeight="1">
      <c r="B47" s="122" t="s">
        <v>275</v>
      </c>
      <c r="C47" s="129" t="s">
        <v>590</v>
      </c>
      <c r="D47" s="150">
        <v>6000000</v>
      </c>
      <c r="E47" s="150">
        <v>73499000</v>
      </c>
      <c r="F47" s="150">
        <v>0</v>
      </c>
      <c r="G47" s="266">
        <v>5999000</v>
      </c>
      <c r="H47" s="150">
        <f t="shared" si="0"/>
        <v>1000</v>
      </c>
      <c r="K47" s="242"/>
      <c r="L47" s="246"/>
    </row>
    <row r="48" spans="2:12" ht="18" customHeight="1">
      <c r="B48" s="122" t="s">
        <v>276</v>
      </c>
      <c r="C48" s="230" t="s">
        <v>591</v>
      </c>
      <c r="D48" s="150">
        <v>13400000</v>
      </c>
      <c r="E48" s="150">
        <v>10999000</v>
      </c>
      <c r="F48" s="150">
        <v>0</v>
      </c>
      <c r="G48" s="266">
        <v>13399000</v>
      </c>
      <c r="H48" s="150">
        <f t="shared" si="0"/>
        <v>1000</v>
      </c>
      <c r="K48" s="242"/>
      <c r="L48" s="246"/>
    </row>
    <row r="49" spans="2:12" ht="18" customHeight="1">
      <c r="B49" s="122" t="s">
        <v>277</v>
      </c>
      <c r="C49" s="129" t="s">
        <v>592</v>
      </c>
      <c r="D49" s="150">
        <v>7050000</v>
      </c>
      <c r="E49" s="150">
        <v>56891000</v>
      </c>
      <c r="F49" s="150">
        <v>0</v>
      </c>
      <c r="G49" s="266">
        <v>7049000</v>
      </c>
      <c r="H49" s="150">
        <f t="shared" si="0"/>
        <v>1000</v>
      </c>
      <c r="K49" s="242"/>
      <c r="L49" s="246"/>
    </row>
    <row r="50" spans="2:12" ht="18" customHeight="1">
      <c r="B50" s="122" t="s">
        <v>278</v>
      </c>
      <c r="C50" s="129" t="s">
        <v>593</v>
      </c>
      <c r="D50" s="150">
        <v>25900000</v>
      </c>
      <c r="E50" s="150">
        <v>22999000</v>
      </c>
      <c r="F50" s="150">
        <v>0</v>
      </c>
      <c r="G50" s="266">
        <v>25899000</v>
      </c>
      <c r="H50" s="150">
        <f t="shared" si="0"/>
        <v>1000</v>
      </c>
      <c r="K50" s="242"/>
      <c r="L50" s="246"/>
    </row>
    <row r="51" spans="2:12" ht="18" customHeight="1">
      <c r="B51" s="122" t="s">
        <v>279</v>
      </c>
      <c r="C51" s="129" t="s">
        <v>594</v>
      </c>
      <c r="D51" s="150">
        <v>1900000</v>
      </c>
      <c r="E51" s="150">
        <v>89999000</v>
      </c>
      <c r="F51" s="150">
        <v>0</v>
      </c>
      <c r="G51" s="266">
        <v>1899000</v>
      </c>
      <c r="H51" s="150">
        <f t="shared" si="0"/>
        <v>1000</v>
      </c>
      <c r="K51" s="242"/>
      <c r="L51" s="246"/>
    </row>
    <row r="52" spans="2:12" ht="18" customHeight="1">
      <c r="B52" s="122" t="s">
        <v>280</v>
      </c>
      <c r="C52" s="230" t="s">
        <v>595</v>
      </c>
      <c r="D52" s="150">
        <v>36592740</v>
      </c>
      <c r="E52" s="150">
        <v>130633495</v>
      </c>
      <c r="F52" s="150">
        <v>0</v>
      </c>
      <c r="G52" s="266">
        <v>36591740</v>
      </c>
      <c r="H52" s="150">
        <f t="shared" si="0"/>
        <v>1000</v>
      </c>
      <c r="J52" s="249"/>
      <c r="K52" s="242"/>
      <c r="L52" s="246"/>
    </row>
    <row r="53" spans="2:12" ht="18" customHeight="1">
      <c r="B53" s="153" t="s">
        <v>281</v>
      </c>
      <c r="C53" s="244" t="s">
        <v>596</v>
      </c>
      <c r="D53" s="154">
        <v>8800000</v>
      </c>
      <c r="E53" s="154">
        <v>5999000</v>
      </c>
      <c r="F53" s="154">
        <v>0</v>
      </c>
      <c r="G53" s="268">
        <v>8799000</v>
      </c>
      <c r="H53" s="154">
        <f t="shared" si="0"/>
        <v>1000</v>
      </c>
      <c r="K53" s="242"/>
      <c r="L53" s="246"/>
    </row>
    <row r="54" spans="2:12" ht="18" customHeight="1">
      <c r="B54" s="122" t="s">
        <v>282</v>
      </c>
      <c r="C54" s="230" t="s">
        <v>597</v>
      </c>
      <c r="D54" s="150">
        <v>13500000</v>
      </c>
      <c r="E54" s="150">
        <v>13399000</v>
      </c>
      <c r="F54" s="150">
        <v>0</v>
      </c>
      <c r="G54" s="266">
        <v>13499000</v>
      </c>
      <c r="H54" s="150">
        <f t="shared" si="0"/>
        <v>1000</v>
      </c>
      <c r="K54" s="242"/>
      <c r="L54" s="246"/>
    </row>
    <row r="55" spans="2:12" ht="18" customHeight="1">
      <c r="B55" s="122" t="s">
        <v>283</v>
      </c>
      <c r="C55" s="230" t="s">
        <v>598</v>
      </c>
      <c r="D55" s="150">
        <v>900000</v>
      </c>
      <c r="E55" s="150">
        <v>7049000</v>
      </c>
      <c r="F55" s="150">
        <v>0</v>
      </c>
      <c r="G55" s="266">
        <v>899000</v>
      </c>
      <c r="H55" s="150">
        <f t="shared" si="0"/>
        <v>1000</v>
      </c>
      <c r="K55" s="242"/>
      <c r="L55" s="246"/>
    </row>
    <row r="56" spans="2:12" ht="18" customHeight="1">
      <c r="B56" s="122" t="s">
        <v>284</v>
      </c>
      <c r="C56" s="230" t="s">
        <v>523</v>
      </c>
      <c r="D56" s="150">
        <v>1800000</v>
      </c>
      <c r="E56" s="150">
        <v>36441000</v>
      </c>
      <c r="F56" s="150">
        <v>0</v>
      </c>
      <c r="G56" s="266">
        <v>1799000</v>
      </c>
      <c r="H56" s="150">
        <f t="shared" si="0"/>
        <v>1000</v>
      </c>
      <c r="K56" s="242"/>
      <c r="L56" s="246"/>
    </row>
    <row r="57" spans="2:12" ht="18" customHeight="1">
      <c r="B57" s="122" t="s">
        <v>285</v>
      </c>
      <c r="C57" s="230" t="s">
        <v>523</v>
      </c>
      <c r="D57" s="150">
        <v>150000</v>
      </c>
      <c r="E57" s="150">
        <v>25899000</v>
      </c>
      <c r="F57" s="150">
        <v>0</v>
      </c>
      <c r="G57" s="266">
        <v>149000</v>
      </c>
      <c r="H57" s="150">
        <f t="shared" si="0"/>
        <v>1000</v>
      </c>
      <c r="K57" s="242"/>
      <c r="L57" s="246"/>
    </row>
    <row r="58" spans="2:12" ht="18" customHeight="1">
      <c r="B58" s="122" t="s">
        <v>286</v>
      </c>
      <c r="C58" s="230" t="s">
        <v>524</v>
      </c>
      <c r="D58" s="150">
        <v>18900000</v>
      </c>
      <c r="E58" s="150">
        <v>1899000</v>
      </c>
      <c r="F58" s="150">
        <v>0</v>
      </c>
      <c r="G58" s="266">
        <v>18899000</v>
      </c>
      <c r="H58" s="150">
        <f t="shared" si="0"/>
        <v>1000</v>
      </c>
      <c r="K58" s="242"/>
      <c r="L58" s="246"/>
    </row>
    <row r="59" spans="2:12" ht="18" customHeight="1">
      <c r="B59" s="122" t="s">
        <v>287</v>
      </c>
      <c r="C59" s="230" t="s">
        <v>599</v>
      </c>
      <c r="D59" s="150">
        <v>12000000</v>
      </c>
      <c r="E59" s="150">
        <v>36591740</v>
      </c>
      <c r="F59" s="150">
        <v>0</v>
      </c>
      <c r="G59" s="266">
        <v>11999000</v>
      </c>
      <c r="H59" s="150">
        <f t="shared" si="0"/>
        <v>1000</v>
      </c>
      <c r="K59" s="242"/>
      <c r="L59" s="246"/>
    </row>
    <row r="60" spans="2:12" ht="18" customHeight="1">
      <c r="B60" s="122" t="s">
        <v>288</v>
      </c>
      <c r="C60" s="230" t="s">
        <v>600</v>
      </c>
      <c r="D60" s="150">
        <v>24000000</v>
      </c>
      <c r="E60" s="150">
        <v>8799000</v>
      </c>
      <c r="F60" s="150">
        <v>0</v>
      </c>
      <c r="G60" s="266">
        <v>23999000</v>
      </c>
      <c r="H60" s="150">
        <f t="shared" si="0"/>
        <v>1000</v>
      </c>
      <c r="K60" s="242"/>
      <c r="L60" s="246"/>
    </row>
    <row r="61" spans="2:12" ht="18" customHeight="1">
      <c r="B61" s="122" t="s">
        <v>289</v>
      </c>
      <c r="C61" s="230" t="s">
        <v>601</v>
      </c>
      <c r="D61" s="150">
        <v>25000000</v>
      </c>
      <c r="E61" s="150">
        <v>13499000</v>
      </c>
      <c r="F61" s="150">
        <v>0</v>
      </c>
      <c r="G61" s="266">
        <v>24999000</v>
      </c>
      <c r="H61" s="150">
        <f t="shared" si="0"/>
        <v>1000</v>
      </c>
      <c r="K61" s="242"/>
      <c r="L61" s="246"/>
    </row>
    <row r="62" spans="2:12" ht="18" customHeight="1">
      <c r="B62" s="122" t="s">
        <v>290</v>
      </c>
      <c r="C62" s="230" t="s">
        <v>602</v>
      </c>
      <c r="D62" s="150">
        <v>5500000</v>
      </c>
      <c r="E62" s="150">
        <v>899000</v>
      </c>
      <c r="F62" s="150">
        <v>0</v>
      </c>
      <c r="G62" s="266">
        <v>5499000</v>
      </c>
      <c r="H62" s="150">
        <f t="shared" si="0"/>
        <v>1000</v>
      </c>
      <c r="J62" s="249"/>
      <c r="K62" s="242"/>
      <c r="L62" s="246"/>
    </row>
    <row r="63" spans="2:12" ht="18" customHeight="1">
      <c r="B63" s="122" t="s">
        <v>291</v>
      </c>
      <c r="C63" s="230" t="s">
        <v>603</v>
      </c>
      <c r="D63" s="150">
        <v>40909091</v>
      </c>
      <c r="E63" s="150">
        <v>1799000</v>
      </c>
      <c r="F63" s="150">
        <v>0</v>
      </c>
      <c r="G63" s="266">
        <v>40908091</v>
      </c>
      <c r="H63" s="150">
        <f t="shared" si="0"/>
        <v>1000</v>
      </c>
      <c r="K63" s="242"/>
      <c r="L63" s="246"/>
    </row>
    <row r="64" spans="2:12" ht="18" customHeight="1">
      <c r="B64" s="122" t="s">
        <v>292</v>
      </c>
      <c r="C64" s="230" t="s">
        <v>604</v>
      </c>
      <c r="D64" s="150">
        <v>71540000</v>
      </c>
      <c r="E64" s="150">
        <v>149000</v>
      </c>
      <c r="F64" s="150">
        <v>0</v>
      </c>
      <c r="G64" s="266">
        <v>71539000</v>
      </c>
      <c r="H64" s="150">
        <f t="shared" si="0"/>
        <v>1000</v>
      </c>
      <c r="J64" s="249"/>
      <c r="K64" s="242"/>
      <c r="L64" s="246"/>
    </row>
    <row r="65" spans="2:12" ht="18" customHeight="1">
      <c r="B65" s="122" t="s">
        <v>293</v>
      </c>
      <c r="C65" s="230" t="s">
        <v>604</v>
      </c>
      <c r="D65" s="150">
        <v>21183263</v>
      </c>
      <c r="E65" s="150">
        <v>18899000</v>
      </c>
      <c r="F65" s="150">
        <v>0</v>
      </c>
      <c r="G65" s="266">
        <v>21182263</v>
      </c>
      <c r="H65" s="150">
        <f t="shared" si="0"/>
        <v>1000</v>
      </c>
      <c r="K65" s="242"/>
      <c r="L65" s="246"/>
    </row>
    <row r="66" spans="2:12" ht="18" customHeight="1">
      <c r="B66" s="122" t="s">
        <v>264</v>
      </c>
      <c r="C66" s="230" t="s">
        <v>604</v>
      </c>
      <c r="D66" s="150">
        <v>34339200</v>
      </c>
      <c r="E66" s="150">
        <v>11999000</v>
      </c>
      <c r="F66" s="150">
        <v>0</v>
      </c>
      <c r="G66" s="266">
        <v>34338200</v>
      </c>
      <c r="H66" s="150">
        <f t="shared" si="0"/>
        <v>1000</v>
      </c>
      <c r="J66" s="249"/>
      <c r="K66" s="242"/>
      <c r="L66" s="246"/>
    </row>
    <row r="67" spans="2:12" ht="18" customHeight="1">
      <c r="B67" s="122" t="s">
        <v>294</v>
      </c>
      <c r="C67" s="129" t="s">
        <v>605</v>
      </c>
      <c r="D67" s="150">
        <v>1250000</v>
      </c>
      <c r="E67" s="150">
        <v>23999000</v>
      </c>
      <c r="F67" s="150">
        <v>0</v>
      </c>
      <c r="G67" s="266">
        <v>1249000</v>
      </c>
      <c r="H67" s="150">
        <f t="shared" si="0"/>
        <v>1000</v>
      </c>
      <c r="J67" s="249"/>
      <c r="K67" s="242"/>
      <c r="L67" s="246"/>
    </row>
    <row r="68" spans="2:12" ht="18" customHeight="1">
      <c r="B68" s="122" t="s">
        <v>295</v>
      </c>
      <c r="C68" s="230" t="s">
        <v>606</v>
      </c>
      <c r="D68" s="150">
        <v>8268750</v>
      </c>
      <c r="E68" s="150">
        <v>24999000</v>
      </c>
      <c r="F68" s="150">
        <v>0</v>
      </c>
      <c r="G68" s="266">
        <v>8268750</v>
      </c>
      <c r="H68" s="150">
        <f t="shared" si="0"/>
        <v>0</v>
      </c>
      <c r="J68" s="249"/>
      <c r="K68" s="242"/>
      <c r="L68" s="246"/>
    </row>
    <row r="69" spans="2:12" ht="18" customHeight="1">
      <c r="B69" s="122" t="s">
        <v>287</v>
      </c>
      <c r="C69" s="230" t="s">
        <v>607</v>
      </c>
      <c r="D69" s="150">
        <v>3150000</v>
      </c>
      <c r="E69" s="150">
        <v>5499000</v>
      </c>
      <c r="F69" s="150">
        <v>0</v>
      </c>
      <c r="G69" s="266">
        <v>3150000</v>
      </c>
      <c r="H69" s="150">
        <f t="shared" si="0"/>
        <v>0</v>
      </c>
      <c r="K69" s="242"/>
      <c r="L69" s="246"/>
    </row>
    <row r="70" spans="2:12" ht="18" customHeight="1">
      <c r="B70" s="122" t="s">
        <v>296</v>
      </c>
      <c r="C70" s="230" t="s">
        <v>607</v>
      </c>
      <c r="D70" s="150">
        <v>2959200</v>
      </c>
      <c r="E70" s="150">
        <v>40908091</v>
      </c>
      <c r="F70" s="150">
        <v>0</v>
      </c>
      <c r="G70" s="266">
        <v>2958200</v>
      </c>
      <c r="H70" s="150">
        <f t="shared" ref="H70:H117" si="1">D70-G70</f>
        <v>1000</v>
      </c>
      <c r="K70" s="242"/>
      <c r="L70" s="246"/>
    </row>
    <row r="71" spans="2:12" ht="18" customHeight="1">
      <c r="B71" s="123" t="s">
        <v>297</v>
      </c>
      <c r="C71" s="230" t="s">
        <v>608</v>
      </c>
      <c r="D71" s="152">
        <v>23402400</v>
      </c>
      <c r="E71" s="143">
        <v>71539000</v>
      </c>
      <c r="F71" s="143">
        <v>0</v>
      </c>
      <c r="G71" s="267">
        <v>23401400</v>
      </c>
      <c r="H71" s="143">
        <f t="shared" si="1"/>
        <v>1000</v>
      </c>
      <c r="K71" s="242"/>
      <c r="L71" s="246"/>
    </row>
    <row r="72" spans="2:12" ht="18" customHeight="1">
      <c r="B72" s="122" t="s">
        <v>298</v>
      </c>
      <c r="C72" s="230" t="s">
        <v>609</v>
      </c>
      <c r="D72" s="150">
        <v>34543600</v>
      </c>
      <c r="E72" s="150">
        <v>21182263</v>
      </c>
      <c r="F72" s="150">
        <v>0</v>
      </c>
      <c r="G72" s="266">
        <v>34542600</v>
      </c>
      <c r="H72" s="150">
        <f t="shared" si="1"/>
        <v>1000</v>
      </c>
      <c r="K72" s="242"/>
      <c r="L72" s="246"/>
    </row>
    <row r="73" spans="2:12" ht="18" customHeight="1">
      <c r="B73" s="122" t="s">
        <v>299</v>
      </c>
      <c r="C73" s="230" t="s">
        <v>610</v>
      </c>
      <c r="D73" s="150">
        <v>61320000</v>
      </c>
      <c r="E73" s="150">
        <v>34338200</v>
      </c>
      <c r="F73" s="150">
        <v>0</v>
      </c>
      <c r="G73" s="266">
        <v>61319000</v>
      </c>
      <c r="H73" s="150">
        <f t="shared" si="1"/>
        <v>1000</v>
      </c>
      <c r="K73" s="242"/>
      <c r="L73" s="246"/>
    </row>
    <row r="74" spans="2:12" ht="18" customHeight="1">
      <c r="B74" s="122" t="s">
        <v>300</v>
      </c>
      <c r="C74" s="230" t="s">
        <v>610</v>
      </c>
      <c r="D74" s="150">
        <v>21500000</v>
      </c>
      <c r="E74" s="150">
        <v>1249000</v>
      </c>
      <c r="F74" s="150">
        <v>0</v>
      </c>
      <c r="G74" s="266">
        <v>21499000</v>
      </c>
      <c r="H74" s="150">
        <f t="shared" si="1"/>
        <v>1000</v>
      </c>
      <c r="K74" s="242"/>
      <c r="L74" s="246"/>
    </row>
    <row r="75" spans="2:12" ht="18" customHeight="1">
      <c r="B75" s="122" t="s">
        <v>301</v>
      </c>
      <c r="C75" s="230" t="s">
        <v>611</v>
      </c>
      <c r="D75" s="150">
        <v>3694140</v>
      </c>
      <c r="E75" s="150">
        <v>8268750</v>
      </c>
      <c r="F75" s="150">
        <v>0</v>
      </c>
      <c r="G75" s="266">
        <v>3694140</v>
      </c>
      <c r="H75" s="150">
        <f t="shared" si="1"/>
        <v>0</v>
      </c>
      <c r="K75" s="242"/>
      <c r="L75" s="246"/>
    </row>
    <row r="76" spans="2:12" ht="18" customHeight="1">
      <c r="B76" s="122" t="s">
        <v>302</v>
      </c>
      <c r="C76" s="230" t="s">
        <v>612</v>
      </c>
      <c r="D76" s="150">
        <v>800000</v>
      </c>
      <c r="E76" s="150">
        <v>3150000</v>
      </c>
      <c r="F76" s="150">
        <v>0</v>
      </c>
      <c r="G76" s="266">
        <v>799000</v>
      </c>
      <c r="H76" s="150">
        <f t="shared" si="1"/>
        <v>1000</v>
      </c>
      <c r="K76" s="242"/>
      <c r="L76" s="246"/>
    </row>
    <row r="77" spans="2:12" ht="18" customHeight="1">
      <c r="B77" s="122" t="s">
        <v>303</v>
      </c>
      <c r="C77" s="230" t="s">
        <v>613</v>
      </c>
      <c r="D77" s="150">
        <v>24500000</v>
      </c>
      <c r="E77" s="150">
        <v>2958200</v>
      </c>
      <c r="F77" s="150">
        <v>0</v>
      </c>
      <c r="G77" s="266">
        <v>24499000</v>
      </c>
      <c r="H77" s="150">
        <f t="shared" si="1"/>
        <v>1000</v>
      </c>
      <c r="K77" s="242"/>
      <c r="L77" s="246"/>
    </row>
    <row r="78" spans="2:12" ht="18" customHeight="1">
      <c r="B78" s="122" t="s">
        <v>298</v>
      </c>
      <c r="C78" s="230" t="s">
        <v>525</v>
      </c>
      <c r="D78" s="150">
        <v>35955808</v>
      </c>
      <c r="E78" s="150">
        <v>23401400</v>
      </c>
      <c r="F78" s="150">
        <v>0</v>
      </c>
      <c r="G78" s="266">
        <v>35954808</v>
      </c>
      <c r="H78" s="150">
        <f t="shared" si="1"/>
        <v>1000</v>
      </c>
      <c r="K78" s="242"/>
      <c r="L78" s="246"/>
    </row>
    <row r="79" spans="2:12" ht="18" customHeight="1">
      <c r="B79" s="122" t="s">
        <v>304</v>
      </c>
      <c r="C79" s="230" t="s">
        <v>614</v>
      </c>
      <c r="D79" s="150">
        <v>92444545</v>
      </c>
      <c r="E79" s="150">
        <v>34542600</v>
      </c>
      <c r="F79" s="150">
        <v>0</v>
      </c>
      <c r="G79" s="266">
        <v>92443545</v>
      </c>
      <c r="H79" s="150">
        <f t="shared" si="1"/>
        <v>1000</v>
      </c>
      <c r="K79" s="242"/>
      <c r="L79" s="246"/>
    </row>
    <row r="80" spans="2:12" ht="18" customHeight="1">
      <c r="B80" s="122" t="s">
        <v>305</v>
      </c>
      <c r="C80" s="230" t="s">
        <v>615</v>
      </c>
      <c r="D80" s="150">
        <v>5100000</v>
      </c>
      <c r="E80" s="150">
        <v>61319000</v>
      </c>
      <c r="F80" s="150">
        <v>0</v>
      </c>
      <c r="G80" s="266">
        <v>5099000</v>
      </c>
      <c r="H80" s="150">
        <f t="shared" si="1"/>
        <v>1000</v>
      </c>
      <c r="K80" s="242"/>
      <c r="L80" s="246"/>
    </row>
    <row r="81" spans="2:12" ht="18" customHeight="1">
      <c r="B81" s="122" t="s">
        <v>306</v>
      </c>
      <c r="C81" s="230" t="s">
        <v>616</v>
      </c>
      <c r="D81" s="150">
        <v>12200000</v>
      </c>
      <c r="E81" s="150">
        <v>21499000</v>
      </c>
      <c r="F81" s="150">
        <v>0</v>
      </c>
      <c r="G81" s="266">
        <v>12199000</v>
      </c>
      <c r="H81" s="150">
        <f t="shared" si="1"/>
        <v>1000</v>
      </c>
      <c r="K81" s="242"/>
      <c r="L81" s="246"/>
    </row>
    <row r="82" spans="2:12" ht="18" customHeight="1">
      <c r="B82" s="122" t="s">
        <v>307</v>
      </c>
      <c r="C82" s="230" t="s">
        <v>617</v>
      </c>
      <c r="D82" s="150">
        <v>42000000</v>
      </c>
      <c r="E82" s="150">
        <v>3694140</v>
      </c>
      <c r="F82" s="150">
        <v>0</v>
      </c>
      <c r="G82" s="266">
        <v>41999000</v>
      </c>
      <c r="H82" s="150">
        <f t="shared" si="1"/>
        <v>1000</v>
      </c>
      <c r="K82" s="242"/>
      <c r="L82" s="246"/>
    </row>
    <row r="83" spans="2:12" ht="18" customHeight="1">
      <c r="B83" s="122" t="s">
        <v>308</v>
      </c>
      <c r="C83" s="230" t="s">
        <v>618</v>
      </c>
      <c r="D83" s="150">
        <v>10000000</v>
      </c>
      <c r="E83" s="150">
        <v>799000</v>
      </c>
      <c r="F83" s="150">
        <v>0</v>
      </c>
      <c r="G83" s="266">
        <v>9999000</v>
      </c>
      <c r="H83" s="150">
        <f t="shared" si="1"/>
        <v>1000</v>
      </c>
      <c r="K83" s="242"/>
      <c r="L83" s="246"/>
    </row>
    <row r="84" spans="2:12" ht="18" customHeight="1">
      <c r="B84" s="122" t="s">
        <v>309</v>
      </c>
      <c r="C84" s="230" t="s">
        <v>619</v>
      </c>
      <c r="D84" s="150">
        <v>680000</v>
      </c>
      <c r="E84" s="150">
        <v>24499000</v>
      </c>
      <c r="F84" s="150">
        <v>0</v>
      </c>
      <c r="G84" s="266">
        <v>679000</v>
      </c>
      <c r="H84" s="150">
        <f t="shared" si="1"/>
        <v>1000</v>
      </c>
      <c r="K84" s="242"/>
      <c r="L84" s="246"/>
    </row>
    <row r="85" spans="2:12" ht="18" customHeight="1">
      <c r="B85" s="122" t="s">
        <v>310</v>
      </c>
      <c r="C85" s="230" t="s">
        <v>619</v>
      </c>
      <c r="D85" s="150">
        <v>33623800</v>
      </c>
      <c r="E85" s="150">
        <v>35954808</v>
      </c>
      <c r="F85" s="150">
        <v>0</v>
      </c>
      <c r="G85" s="266">
        <v>33622800</v>
      </c>
      <c r="H85" s="150">
        <f t="shared" si="1"/>
        <v>1000</v>
      </c>
      <c r="K85" s="242"/>
      <c r="L85" s="246"/>
    </row>
    <row r="86" spans="2:12" ht="18" customHeight="1">
      <c r="B86" s="122" t="s">
        <v>311</v>
      </c>
      <c r="C86" s="230" t="s">
        <v>620</v>
      </c>
      <c r="D86" s="150">
        <v>13500000</v>
      </c>
      <c r="E86" s="150">
        <v>87856272</v>
      </c>
      <c r="F86" s="150">
        <v>4587273</v>
      </c>
      <c r="G86" s="266">
        <v>13499000</v>
      </c>
      <c r="H86" s="150">
        <f t="shared" si="1"/>
        <v>1000</v>
      </c>
      <c r="K86" s="242"/>
      <c r="L86" s="246"/>
    </row>
    <row r="87" spans="2:12" ht="18" customHeight="1">
      <c r="B87" s="122" t="s">
        <v>309</v>
      </c>
      <c r="C87" s="230" t="s">
        <v>621</v>
      </c>
      <c r="D87" s="150">
        <v>6000000</v>
      </c>
      <c r="E87" s="150">
        <v>4513722</v>
      </c>
      <c r="F87" s="150">
        <v>309555</v>
      </c>
      <c r="G87" s="266">
        <v>5999000</v>
      </c>
      <c r="H87" s="150">
        <f t="shared" si="1"/>
        <v>1000</v>
      </c>
      <c r="J87" s="249"/>
      <c r="K87" s="242"/>
      <c r="L87" s="246"/>
    </row>
    <row r="88" spans="2:12" ht="18" customHeight="1">
      <c r="B88" s="122" t="s">
        <v>622</v>
      </c>
      <c r="C88" s="230" t="s">
        <v>623</v>
      </c>
      <c r="D88" s="150">
        <v>21973000</v>
      </c>
      <c r="E88" s="150">
        <v>10677940</v>
      </c>
      <c r="F88" s="150">
        <v>803648</v>
      </c>
      <c r="G88" s="266">
        <v>20577428</v>
      </c>
      <c r="H88" s="150">
        <f t="shared" si="1"/>
        <v>1395572</v>
      </c>
      <c r="J88" s="249"/>
      <c r="K88" s="242"/>
      <c r="L88" s="246"/>
    </row>
    <row r="89" spans="2:12" ht="18" customHeight="1">
      <c r="B89" s="122" t="s">
        <v>624</v>
      </c>
      <c r="C89" s="230" t="s">
        <v>625</v>
      </c>
      <c r="D89" s="150">
        <v>29740200</v>
      </c>
      <c r="E89" s="150">
        <v>36348415</v>
      </c>
      <c r="F89" s="150">
        <v>2984037</v>
      </c>
      <c r="G89" s="266">
        <v>27713708</v>
      </c>
      <c r="H89" s="150">
        <f t="shared" si="1"/>
        <v>2026492</v>
      </c>
      <c r="K89" s="242"/>
      <c r="L89" s="246"/>
    </row>
    <row r="90" spans="2:12" ht="18" customHeight="1">
      <c r="B90" s="122" t="s">
        <v>626</v>
      </c>
      <c r="C90" s="230" t="s">
        <v>627</v>
      </c>
      <c r="D90" s="150">
        <v>10000000</v>
      </c>
      <c r="E90" s="150">
        <v>8654385</v>
      </c>
      <c r="F90" s="150">
        <v>710485</v>
      </c>
      <c r="G90" s="266">
        <v>9272334</v>
      </c>
      <c r="H90" s="150">
        <f t="shared" si="1"/>
        <v>727666</v>
      </c>
      <c r="K90" s="242"/>
      <c r="L90" s="246"/>
    </row>
    <row r="91" spans="2:12" ht="18" customHeight="1">
      <c r="B91" s="122" t="s">
        <v>309</v>
      </c>
      <c r="C91" s="230" t="s">
        <v>628</v>
      </c>
      <c r="D91" s="150">
        <v>3100000</v>
      </c>
      <c r="E91" s="150">
        <v>581832</v>
      </c>
      <c r="F91" s="150">
        <v>51833</v>
      </c>
      <c r="G91" s="266">
        <v>2874424</v>
      </c>
      <c r="H91" s="150">
        <f t="shared" si="1"/>
        <v>225576</v>
      </c>
      <c r="K91" s="242"/>
      <c r="L91" s="246"/>
    </row>
    <row r="92" spans="2:12" ht="18" customHeight="1">
      <c r="B92" s="122" t="s">
        <v>629</v>
      </c>
      <c r="C92" s="230" t="s">
        <v>630</v>
      </c>
      <c r="D92" s="150">
        <v>5890000</v>
      </c>
      <c r="E92" s="150">
        <v>28769733</v>
      </c>
      <c r="F92" s="150">
        <v>2562947</v>
      </c>
      <c r="G92" s="266">
        <v>5434153</v>
      </c>
      <c r="H92" s="150">
        <f t="shared" si="1"/>
        <v>455847</v>
      </c>
      <c r="K92" s="242"/>
      <c r="L92" s="246"/>
    </row>
    <row r="93" spans="2:12" ht="18" customHeight="1">
      <c r="B93" s="122" t="s">
        <v>631</v>
      </c>
      <c r="C93" s="230" t="s">
        <v>632</v>
      </c>
      <c r="D93" s="150">
        <v>88263626</v>
      </c>
      <c r="E93" s="150">
        <v>11418752</v>
      </c>
      <c r="F93" s="150">
        <v>1098899</v>
      </c>
      <c r="G93" s="266">
        <v>80615853</v>
      </c>
      <c r="H93" s="150">
        <f t="shared" si="1"/>
        <v>7647773</v>
      </c>
      <c r="J93" s="249"/>
      <c r="K93" s="242"/>
      <c r="L93" s="246"/>
    </row>
    <row r="94" spans="2:12" ht="18" customHeight="1">
      <c r="B94" s="122" t="s">
        <v>633</v>
      </c>
      <c r="C94" s="230" t="s">
        <v>526</v>
      </c>
      <c r="D94" s="150">
        <v>5000000</v>
      </c>
      <c r="E94" s="150">
        <v>5075001</v>
      </c>
      <c r="F94" s="150">
        <v>488399</v>
      </c>
      <c r="G94" s="266">
        <v>4497363</v>
      </c>
      <c r="H94" s="150">
        <f t="shared" si="1"/>
        <v>502637</v>
      </c>
      <c r="K94" s="242"/>
      <c r="L94" s="246"/>
    </row>
    <row r="95" spans="2:12" ht="18" customHeight="1">
      <c r="B95" s="122" t="s">
        <v>634</v>
      </c>
      <c r="C95" s="230" t="s">
        <v>526</v>
      </c>
      <c r="D95" s="150">
        <v>14500000</v>
      </c>
      <c r="E95" s="150">
        <v>15708761</v>
      </c>
      <c r="F95" s="150">
        <v>3307518</v>
      </c>
      <c r="G95" s="266">
        <v>13042354</v>
      </c>
      <c r="H95" s="150">
        <f t="shared" si="1"/>
        <v>1457646</v>
      </c>
      <c r="K95" s="242"/>
      <c r="L95" s="246"/>
    </row>
    <row r="96" spans="2:12" ht="18" customHeight="1">
      <c r="B96" s="122" t="s">
        <v>515</v>
      </c>
      <c r="C96" s="230" t="s">
        <v>635</v>
      </c>
      <c r="D96" s="150">
        <v>26500000</v>
      </c>
      <c r="E96" s="150">
        <v>20643981</v>
      </c>
      <c r="F96" s="150">
        <v>4802804</v>
      </c>
      <c r="G96" s="266">
        <v>22934119</v>
      </c>
      <c r="H96" s="150">
        <f t="shared" si="1"/>
        <v>3565881</v>
      </c>
      <c r="K96" s="242"/>
      <c r="L96" s="246"/>
    </row>
    <row r="97" spans="2:12" ht="18" customHeight="1">
      <c r="B97" s="122" t="s">
        <v>516</v>
      </c>
      <c r="C97" s="230" t="s">
        <v>636</v>
      </c>
      <c r="D97" s="150">
        <v>14264189</v>
      </c>
      <c r="E97" s="150">
        <v>6733760</v>
      </c>
      <c r="F97" s="150">
        <v>1724575</v>
      </c>
      <c r="G97" s="266">
        <v>12484602</v>
      </c>
      <c r="H97" s="150">
        <f t="shared" si="1"/>
        <v>1779587</v>
      </c>
      <c r="K97" s="242"/>
      <c r="L97" s="246"/>
    </row>
    <row r="98" spans="2:12" ht="18" customHeight="1">
      <c r="B98" s="122" t="s">
        <v>517</v>
      </c>
      <c r="C98" s="129" t="s">
        <v>636</v>
      </c>
      <c r="D98" s="150">
        <v>580959437</v>
      </c>
      <c r="E98" s="150">
        <v>2087466</v>
      </c>
      <c r="F98" s="150">
        <v>534618</v>
      </c>
      <c r="G98" s="266">
        <v>508479495</v>
      </c>
      <c r="H98" s="150">
        <f t="shared" si="1"/>
        <v>72479942</v>
      </c>
      <c r="K98" s="242"/>
      <c r="L98" s="246"/>
    </row>
    <row r="99" spans="2:12" ht="18" customHeight="1">
      <c r="B99" s="153" t="s">
        <v>518</v>
      </c>
      <c r="C99" s="233" t="s">
        <v>636</v>
      </c>
      <c r="D99" s="154">
        <v>56683024</v>
      </c>
      <c r="E99" s="154">
        <v>3843861</v>
      </c>
      <c r="F99" s="154">
        <v>1080361</v>
      </c>
      <c r="G99" s="268">
        <v>49611304</v>
      </c>
      <c r="H99" s="154">
        <f t="shared" si="1"/>
        <v>7071720</v>
      </c>
      <c r="K99" s="242"/>
      <c r="L99" s="246"/>
    </row>
    <row r="100" spans="2:12" ht="18" customHeight="1">
      <c r="B100" s="122" t="s">
        <v>519</v>
      </c>
      <c r="C100" s="230" t="s">
        <v>636</v>
      </c>
      <c r="D100" s="150">
        <v>36901600</v>
      </c>
      <c r="E100" s="150">
        <v>53935430</v>
      </c>
      <c r="F100" s="150">
        <v>18125287</v>
      </c>
      <c r="G100" s="266">
        <v>32297792</v>
      </c>
      <c r="H100" s="150">
        <f t="shared" si="1"/>
        <v>4603808</v>
      </c>
      <c r="J100" s="249"/>
      <c r="K100" s="242"/>
      <c r="L100" s="246"/>
    </row>
    <row r="101" spans="2:12" ht="18" customHeight="1">
      <c r="B101" s="122" t="s">
        <v>520</v>
      </c>
      <c r="C101" s="230" t="s">
        <v>637</v>
      </c>
      <c r="D101" s="150">
        <v>2000000</v>
      </c>
      <c r="E101" s="150">
        <v>2743840</v>
      </c>
      <c r="F101" s="150">
        <v>1191252</v>
      </c>
      <c r="G101" s="266">
        <v>1574037</v>
      </c>
      <c r="H101" s="150">
        <f t="shared" si="1"/>
        <v>425963</v>
      </c>
      <c r="J101" s="249"/>
      <c r="K101" s="242"/>
      <c r="L101" s="246"/>
    </row>
    <row r="102" spans="2:12" ht="18" customHeight="1">
      <c r="B102" s="122" t="s">
        <v>638</v>
      </c>
      <c r="C102" s="230" t="s">
        <v>639</v>
      </c>
      <c r="D102" s="150">
        <v>870000</v>
      </c>
      <c r="E102" s="150">
        <v>7957136</v>
      </c>
      <c r="F102" s="150">
        <v>3454632</v>
      </c>
      <c r="G102" s="266">
        <v>640042</v>
      </c>
      <c r="H102" s="150">
        <f t="shared" si="1"/>
        <v>229958</v>
      </c>
      <c r="J102" s="249"/>
      <c r="K102" s="242"/>
      <c r="L102" s="246"/>
    </row>
    <row r="103" spans="2:12" ht="18" customHeight="1">
      <c r="B103" s="122" t="s">
        <v>640</v>
      </c>
      <c r="C103" s="230" t="s">
        <v>641</v>
      </c>
      <c r="D103" s="150">
        <v>43300000</v>
      </c>
      <c r="E103" s="150">
        <v>10494000</v>
      </c>
      <c r="F103" s="150">
        <v>8451168</v>
      </c>
      <c r="G103" s="266">
        <v>30955690</v>
      </c>
      <c r="H103" s="150">
        <f t="shared" si="1"/>
        <v>12344310</v>
      </c>
      <c r="K103" s="242"/>
      <c r="L103" s="246"/>
    </row>
    <row r="104" spans="2:12" ht="18" customHeight="1">
      <c r="B104" s="121" t="s">
        <v>642</v>
      </c>
      <c r="C104" s="230" t="s">
        <v>643</v>
      </c>
      <c r="D104" s="150">
        <v>37303000</v>
      </c>
      <c r="E104" s="150">
        <v>6276243</v>
      </c>
      <c r="F104" s="150">
        <v>4217635</v>
      </c>
      <c r="G104" s="266">
        <v>24344236</v>
      </c>
      <c r="H104" s="150">
        <f t="shared" si="1"/>
        <v>12958764</v>
      </c>
      <c r="J104" s="249"/>
      <c r="K104" s="242"/>
      <c r="L104" s="246"/>
    </row>
    <row r="105" spans="2:12" ht="18" customHeight="1">
      <c r="B105" s="124" t="s">
        <v>644</v>
      </c>
      <c r="C105" s="234" t="s">
        <v>645</v>
      </c>
      <c r="D105" s="142">
        <v>26200000</v>
      </c>
      <c r="E105" s="142">
        <v>255622152</v>
      </c>
      <c r="F105" s="142">
        <v>171778086</v>
      </c>
      <c r="G105" s="269">
        <v>17098330</v>
      </c>
      <c r="H105" s="142">
        <f t="shared" si="1"/>
        <v>9101670</v>
      </c>
      <c r="K105" s="242"/>
      <c r="L105" s="246"/>
    </row>
    <row r="106" spans="2:12" ht="18" customHeight="1">
      <c r="B106" s="124" t="s">
        <v>646</v>
      </c>
      <c r="C106" s="234" t="s">
        <v>647</v>
      </c>
      <c r="D106" s="142">
        <v>8400000</v>
      </c>
      <c r="E106" s="142">
        <v>24940531</v>
      </c>
      <c r="F106" s="142">
        <v>16760036</v>
      </c>
      <c r="G106" s="269">
        <v>4958554</v>
      </c>
      <c r="H106" s="142">
        <f t="shared" si="1"/>
        <v>3441446</v>
      </c>
      <c r="K106" s="242"/>
      <c r="L106" s="246"/>
    </row>
    <row r="107" spans="2:12" ht="18" customHeight="1">
      <c r="B107" s="124" t="s">
        <v>309</v>
      </c>
      <c r="C107" s="234" t="s">
        <v>648</v>
      </c>
      <c r="D107" s="142">
        <v>26500000</v>
      </c>
      <c r="E107" s="142">
        <v>16236704</v>
      </c>
      <c r="F107" s="142">
        <v>10911065</v>
      </c>
      <c r="G107" s="269">
        <v>14542352</v>
      </c>
      <c r="H107" s="142">
        <f t="shared" si="1"/>
        <v>11957648</v>
      </c>
      <c r="K107" s="242"/>
      <c r="L107" s="246"/>
    </row>
    <row r="108" spans="2:12" ht="18" customHeight="1">
      <c r="B108" s="124" t="s">
        <v>723</v>
      </c>
      <c r="C108" s="234" t="s">
        <v>724</v>
      </c>
      <c r="D108" s="142">
        <v>9600000</v>
      </c>
      <c r="E108" s="142">
        <v>88000</v>
      </c>
      <c r="F108" s="142">
        <v>1009536</v>
      </c>
      <c r="G108" s="269">
        <v>5068800</v>
      </c>
      <c r="H108" s="142">
        <f t="shared" si="1"/>
        <v>4531200</v>
      </c>
      <c r="K108" s="242"/>
      <c r="L108" s="246"/>
    </row>
    <row r="109" spans="2:12" ht="18" customHeight="1">
      <c r="B109" s="124" t="s">
        <v>725</v>
      </c>
      <c r="C109" s="234" t="s">
        <v>712</v>
      </c>
      <c r="D109" s="142">
        <v>580000</v>
      </c>
      <c r="E109" s="142"/>
      <c r="F109" s="142">
        <v>382800</v>
      </c>
      <c r="G109" s="269">
        <v>255200</v>
      </c>
      <c r="H109" s="142">
        <f t="shared" si="1"/>
        <v>324800</v>
      </c>
      <c r="K109" s="242"/>
      <c r="L109" s="246"/>
    </row>
    <row r="110" spans="2:12" ht="18" customHeight="1">
      <c r="B110" s="124" t="s">
        <v>726</v>
      </c>
      <c r="C110" s="234" t="s">
        <v>727</v>
      </c>
      <c r="D110" s="142">
        <v>6100000</v>
      </c>
      <c r="E110" s="142"/>
      <c r="F110" s="142">
        <v>17146800</v>
      </c>
      <c r="G110" s="269">
        <v>2415600</v>
      </c>
      <c r="H110" s="142">
        <f t="shared" si="1"/>
        <v>3684400</v>
      </c>
      <c r="K110" s="242"/>
      <c r="L110" s="246"/>
    </row>
    <row r="111" spans="2:12" ht="18" customHeight="1">
      <c r="B111" s="124" t="s">
        <v>728</v>
      </c>
      <c r="C111" s="234" t="s">
        <v>729</v>
      </c>
      <c r="D111" s="142">
        <v>30864400</v>
      </c>
      <c r="E111" s="142"/>
      <c r="F111" s="142">
        <v>9847992</v>
      </c>
      <c r="G111" s="269">
        <v>10864269</v>
      </c>
      <c r="H111" s="142">
        <f t="shared" si="1"/>
        <v>20000131</v>
      </c>
      <c r="K111" s="242"/>
      <c r="L111" s="246"/>
    </row>
    <row r="112" spans="2:12" ht="18" customHeight="1">
      <c r="B112" s="124" t="s">
        <v>730</v>
      </c>
      <c r="C112" s="234" t="s">
        <v>729</v>
      </c>
      <c r="D112" s="142">
        <v>30455600</v>
      </c>
      <c r="E112" s="142"/>
      <c r="F112" s="142">
        <v>6916800</v>
      </c>
      <c r="G112" s="269">
        <v>10720371</v>
      </c>
      <c r="H112" s="142">
        <f t="shared" si="1"/>
        <v>19735229</v>
      </c>
      <c r="K112" s="242"/>
      <c r="L112" s="246"/>
    </row>
    <row r="113" spans="2:12" ht="18" customHeight="1">
      <c r="B113" s="124" t="s">
        <v>731</v>
      </c>
      <c r="C113" s="234" t="s">
        <v>732</v>
      </c>
      <c r="D113" s="142">
        <v>1550000</v>
      </c>
      <c r="E113" s="142"/>
      <c r="F113" s="142">
        <v>1108800</v>
      </c>
      <c r="G113" s="269">
        <v>477400</v>
      </c>
      <c r="H113" s="142">
        <f t="shared" si="1"/>
        <v>1072600</v>
      </c>
      <c r="K113" s="242"/>
      <c r="L113" s="246"/>
    </row>
    <row r="114" spans="2:12" ht="18" customHeight="1">
      <c r="B114" s="124" t="s">
        <v>725</v>
      </c>
      <c r="C114" s="234" t="s">
        <v>733</v>
      </c>
      <c r="D114" s="142">
        <v>820000</v>
      </c>
      <c r="E114" s="142"/>
      <c r="F114" s="142"/>
      <c r="G114" s="269">
        <v>216480</v>
      </c>
      <c r="H114" s="142">
        <f t="shared" si="1"/>
        <v>603520</v>
      </c>
      <c r="K114" s="242"/>
      <c r="L114" s="246"/>
    </row>
    <row r="115" spans="2:12" ht="18" customHeight="1">
      <c r="B115" s="124" t="s">
        <v>734</v>
      </c>
      <c r="C115" s="234" t="s">
        <v>735</v>
      </c>
      <c r="D115" s="142">
        <v>38427200</v>
      </c>
      <c r="E115" s="142"/>
      <c r="F115" s="142"/>
      <c r="G115" s="269">
        <v>5072390</v>
      </c>
      <c r="H115" s="142">
        <f t="shared" si="1"/>
        <v>33354810</v>
      </c>
      <c r="K115" s="242"/>
      <c r="L115" s="246"/>
    </row>
    <row r="116" spans="2:12" ht="18" customHeight="1">
      <c r="B116" s="124" t="s">
        <v>736</v>
      </c>
      <c r="C116" s="234" t="s">
        <v>737</v>
      </c>
      <c r="D116" s="142">
        <v>50972250</v>
      </c>
      <c r="E116" s="142"/>
      <c r="F116" s="142"/>
      <c r="G116" s="269">
        <v>4485558</v>
      </c>
      <c r="H116" s="142">
        <f t="shared" si="1"/>
        <v>46486692</v>
      </c>
      <c r="K116" s="242"/>
      <c r="L116" s="246"/>
    </row>
    <row r="117" spans="2:12" ht="18" customHeight="1">
      <c r="B117" s="124" t="s">
        <v>738</v>
      </c>
      <c r="C117" s="234" t="s">
        <v>737</v>
      </c>
      <c r="D117" s="142">
        <v>18000000</v>
      </c>
      <c r="E117" s="142"/>
      <c r="F117" s="142">
        <v>1166000</v>
      </c>
      <c r="G117" s="269">
        <v>1584000</v>
      </c>
      <c r="H117" s="142">
        <f t="shared" si="1"/>
        <v>16416000</v>
      </c>
      <c r="K117" s="242"/>
      <c r="L117" s="246"/>
    </row>
    <row r="118" spans="2:12" ht="18" customHeight="1" thickBot="1">
      <c r="B118" s="247"/>
      <c r="C118" s="234"/>
      <c r="D118" s="142"/>
      <c r="E118" s="142"/>
      <c r="F118" s="272"/>
      <c r="G118" s="270"/>
      <c r="H118" s="272"/>
    </row>
    <row r="119" spans="2:12" ht="18" customHeight="1" thickTop="1">
      <c r="B119" s="315" t="s">
        <v>485</v>
      </c>
      <c r="C119" s="316"/>
      <c r="D119" s="125">
        <f>SUM(D7:D118)</f>
        <v>3655835078</v>
      </c>
      <c r="E119" s="125">
        <f>SUM(E7:E118)</f>
        <v>3318348347</v>
      </c>
      <c r="F119" s="125">
        <f>SUM(F7:F118)</f>
        <v>297514841</v>
      </c>
      <c r="G119" s="271">
        <f>SUM(G7:G118)</f>
        <v>3355173790</v>
      </c>
      <c r="H119" s="125">
        <f>SUM(H7:H118)</f>
        <v>300661288</v>
      </c>
      <c r="J119" s="246" t="e">
        <f>#REF!-H119</f>
        <v>#REF!</v>
      </c>
      <c r="K119" s="246"/>
    </row>
  </sheetData>
  <mergeCells count="3">
    <mergeCell ref="B2:H2"/>
    <mergeCell ref="B4:H4"/>
    <mergeCell ref="B119:C119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4" firstPageNumber="21" orientation="portrait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B1:K132"/>
  <sheetViews>
    <sheetView showGridLines="0" view="pageBreakPreview" zoomScaleSheetLayoutView="100" workbookViewId="0">
      <selection activeCell="P18" sqref="P18"/>
    </sheetView>
  </sheetViews>
  <sheetFormatPr defaultRowHeight="17.100000000000001" customHeight="1"/>
  <cols>
    <col min="1" max="1" width="0.875" style="116" customWidth="1"/>
    <col min="2" max="2" width="22.125" style="116" customWidth="1"/>
    <col min="3" max="3" width="9" style="116"/>
    <col min="4" max="4" width="13.125" style="118" customWidth="1"/>
    <col min="5" max="6" width="13.125" style="118" hidden="1" customWidth="1"/>
    <col min="7" max="7" width="13.875" style="118" bestFit="1" customWidth="1"/>
    <col min="8" max="8" width="12.125" style="118" customWidth="1"/>
    <col min="9" max="9" width="0.875" style="116" customWidth="1"/>
    <col min="10" max="10" width="14.625" style="116" bestFit="1" customWidth="1"/>
    <col min="11" max="11" width="11.625" style="116" bestFit="1" customWidth="1"/>
    <col min="12" max="16384" width="9" style="116"/>
  </cols>
  <sheetData>
    <row r="1" spans="2:11" ht="7.5" customHeight="1" thickBot="1">
      <c r="D1" s="116"/>
      <c r="E1" s="116"/>
      <c r="F1" s="116"/>
    </row>
    <row r="2" spans="2:11" ht="31.5" customHeight="1" thickTop="1" thickBot="1">
      <c r="B2" s="289" t="s">
        <v>710</v>
      </c>
      <c r="C2" s="313"/>
      <c r="D2" s="313"/>
      <c r="E2" s="313"/>
      <c r="F2" s="313"/>
      <c r="G2" s="313"/>
      <c r="H2" s="314"/>
    </row>
    <row r="3" spans="2:11" ht="8.25" customHeight="1" thickTop="1">
      <c r="B3" s="36"/>
      <c r="C3" s="36"/>
      <c r="D3" s="36"/>
      <c r="E3" s="36"/>
      <c r="F3" s="36"/>
    </row>
    <row r="4" spans="2:11" ht="17.100000000000001" customHeight="1">
      <c r="B4" s="290" t="s">
        <v>707</v>
      </c>
      <c r="C4" s="290"/>
      <c r="D4" s="290"/>
      <c r="E4" s="290"/>
      <c r="F4" s="290"/>
      <c r="G4" s="290"/>
      <c r="H4" s="290"/>
    </row>
    <row r="5" spans="2:11" ht="17.100000000000001" customHeight="1">
      <c r="B5" s="127" t="s">
        <v>486</v>
      </c>
      <c r="C5" s="10"/>
      <c r="D5" s="10"/>
      <c r="E5" s="10"/>
      <c r="F5" s="10"/>
      <c r="H5" s="126" t="s">
        <v>11</v>
      </c>
    </row>
    <row r="6" spans="2:11" s="128" customFormat="1" ht="17.100000000000001" customHeight="1">
      <c r="B6" s="273" t="s">
        <v>459</v>
      </c>
      <c r="C6" s="274" t="s">
        <v>21</v>
      </c>
      <c r="D6" s="263" t="s">
        <v>562</v>
      </c>
      <c r="E6" s="256" t="s">
        <v>460</v>
      </c>
      <c r="F6" s="256" t="s">
        <v>461</v>
      </c>
      <c r="G6" s="256" t="s">
        <v>462</v>
      </c>
      <c r="H6" s="256" t="s">
        <v>19</v>
      </c>
    </row>
    <row r="7" spans="2:11" ht="17.100000000000001" customHeight="1">
      <c r="B7" s="134" t="s">
        <v>141</v>
      </c>
      <c r="C7" s="135" t="s">
        <v>121</v>
      </c>
      <c r="D7" s="141">
        <v>978147374</v>
      </c>
      <c r="E7" s="141">
        <v>978147374</v>
      </c>
      <c r="F7" s="141">
        <v>0</v>
      </c>
      <c r="G7" s="141">
        <v>978147374</v>
      </c>
      <c r="H7" s="141">
        <f>D7-G7</f>
        <v>0</v>
      </c>
      <c r="J7" s="241"/>
      <c r="K7" s="248"/>
    </row>
    <row r="8" spans="2:11" ht="17.100000000000001" customHeight="1">
      <c r="B8" s="136" t="s">
        <v>142</v>
      </c>
      <c r="C8" s="137" t="s">
        <v>121</v>
      </c>
      <c r="D8" s="142">
        <v>1685990592</v>
      </c>
      <c r="E8" s="142">
        <v>1685990592</v>
      </c>
      <c r="F8" s="142">
        <v>0</v>
      </c>
      <c r="G8" s="142">
        <v>1685990592</v>
      </c>
      <c r="H8" s="142">
        <f t="shared" ref="H8:H70" si="0">D8-G8</f>
        <v>0</v>
      </c>
      <c r="J8" s="241"/>
      <c r="K8" s="248"/>
    </row>
    <row r="9" spans="2:11" ht="17.100000000000001" customHeight="1">
      <c r="B9" s="136" t="s">
        <v>143</v>
      </c>
      <c r="C9" s="137" t="s">
        <v>121</v>
      </c>
      <c r="D9" s="142">
        <v>36453902</v>
      </c>
      <c r="E9" s="142">
        <v>26873227</v>
      </c>
      <c r="F9" s="142">
        <v>2720912</v>
      </c>
      <c r="G9" s="142">
        <v>31542312</v>
      </c>
      <c r="H9" s="142">
        <f t="shared" si="0"/>
        <v>4911590</v>
      </c>
      <c r="J9" s="241"/>
      <c r="K9" s="248"/>
    </row>
    <row r="10" spans="2:11" ht="17.100000000000001" customHeight="1">
      <c r="B10" s="136" t="s">
        <v>144</v>
      </c>
      <c r="C10" s="137" t="s">
        <v>121</v>
      </c>
      <c r="D10" s="142">
        <v>15363069</v>
      </c>
      <c r="E10" s="142">
        <v>15363069</v>
      </c>
      <c r="F10" s="142">
        <v>0</v>
      </c>
      <c r="G10" s="142">
        <v>15363069</v>
      </c>
      <c r="H10" s="142">
        <f t="shared" si="0"/>
        <v>0</v>
      </c>
      <c r="J10" s="241"/>
      <c r="K10" s="248"/>
    </row>
    <row r="11" spans="2:11" ht="17.100000000000001" customHeight="1">
      <c r="B11" s="136" t="s">
        <v>145</v>
      </c>
      <c r="C11" s="137" t="s">
        <v>121</v>
      </c>
      <c r="D11" s="142">
        <v>206575071</v>
      </c>
      <c r="E11" s="142">
        <v>206574071</v>
      </c>
      <c r="F11" s="142">
        <v>0</v>
      </c>
      <c r="G11" s="142">
        <v>206574071</v>
      </c>
      <c r="H11" s="142">
        <f t="shared" si="0"/>
        <v>1000</v>
      </c>
      <c r="J11" s="241"/>
      <c r="K11" s="248"/>
    </row>
    <row r="12" spans="2:11" ht="17.100000000000001" customHeight="1">
      <c r="B12" s="136" t="s">
        <v>146</v>
      </c>
      <c r="C12" s="137" t="s">
        <v>121</v>
      </c>
      <c r="D12" s="142">
        <v>9000000</v>
      </c>
      <c r="E12" s="142">
        <v>9000000</v>
      </c>
      <c r="F12" s="142">
        <v>0</v>
      </c>
      <c r="G12" s="142">
        <v>9000000</v>
      </c>
      <c r="H12" s="142">
        <f t="shared" si="0"/>
        <v>0</v>
      </c>
      <c r="J12" s="241"/>
      <c r="K12" s="248"/>
    </row>
    <row r="13" spans="2:11" ht="17.100000000000001" customHeight="1">
      <c r="B13" s="136" t="s">
        <v>147</v>
      </c>
      <c r="C13" s="137" t="s">
        <v>121</v>
      </c>
      <c r="D13" s="142">
        <v>66633696</v>
      </c>
      <c r="E13" s="142">
        <v>49121283</v>
      </c>
      <c r="F13" s="142">
        <v>4973525</v>
      </c>
      <c r="G13" s="142">
        <v>57655852</v>
      </c>
      <c r="H13" s="142">
        <f t="shared" si="0"/>
        <v>8977844</v>
      </c>
      <c r="J13" s="241"/>
      <c r="K13" s="248"/>
    </row>
    <row r="14" spans="2:11" ht="17.100000000000001" customHeight="1">
      <c r="B14" s="136" t="s">
        <v>148</v>
      </c>
      <c r="C14" s="137" t="s">
        <v>121</v>
      </c>
      <c r="D14" s="142">
        <v>34400000</v>
      </c>
      <c r="E14" s="142">
        <v>34400000</v>
      </c>
      <c r="F14" s="142">
        <v>0</v>
      </c>
      <c r="G14" s="142">
        <v>34400000</v>
      </c>
      <c r="H14" s="142">
        <f t="shared" si="0"/>
        <v>0</v>
      </c>
      <c r="J14" s="241"/>
      <c r="K14" s="248"/>
    </row>
    <row r="15" spans="2:11" ht="17.100000000000001" customHeight="1">
      <c r="B15" s="136" t="s">
        <v>149</v>
      </c>
      <c r="C15" s="137" t="s">
        <v>121</v>
      </c>
      <c r="D15" s="142">
        <v>89418000</v>
      </c>
      <c r="E15" s="142">
        <v>89417000</v>
      </c>
      <c r="F15" s="142">
        <v>0</v>
      </c>
      <c r="G15" s="142">
        <v>89417000</v>
      </c>
      <c r="H15" s="142">
        <f t="shared" si="0"/>
        <v>1000</v>
      </c>
      <c r="J15" s="241"/>
      <c r="K15" s="248"/>
    </row>
    <row r="16" spans="2:11" ht="17.100000000000001" customHeight="1">
      <c r="B16" s="136" t="s">
        <v>150</v>
      </c>
      <c r="C16" s="137" t="s">
        <v>121</v>
      </c>
      <c r="D16" s="142">
        <v>2594153</v>
      </c>
      <c r="E16" s="142">
        <v>2594153</v>
      </c>
      <c r="F16" s="142">
        <v>0</v>
      </c>
      <c r="G16" s="142">
        <v>2594153</v>
      </c>
      <c r="H16" s="142">
        <f t="shared" si="0"/>
        <v>0</v>
      </c>
      <c r="J16" s="241"/>
      <c r="K16" s="248"/>
    </row>
    <row r="17" spans="2:11" ht="17.100000000000001" customHeight="1">
      <c r="B17" s="136" t="s">
        <v>151</v>
      </c>
      <c r="C17" s="137" t="s">
        <v>121</v>
      </c>
      <c r="D17" s="142">
        <v>420665230</v>
      </c>
      <c r="E17" s="142">
        <v>420665230</v>
      </c>
      <c r="F17" s="142">
        <v>0</v>
      </c>
      <c r="G17" s="142">
        <v>420665230</v>
      </c>
      <c r="H17" s="142">
        <f t="shared" si="0"/>
        <v>0</v>
      </c>
      <c r="J17" s="241"/>
      <c r="K17" s="248"/>
    </row>
    <row r="18" spans="2:11" ht="17.100000000000001" customHeight="1">
      <c r="B18" s="136" t="s">
        <v>152</v>
      </c>
      <c r="C18" s="137" t="s">
        <v>121</v>
      </c>
      <c r="D18" s="142">
        <v>11683046</v>
      </c>
      <c r="E18" s="142">
        <v>8612552</v>
      </c>
      <c r="F18" s="142">
        <v>872020</v>
      </c>
      <c r="G18" s="142">
        <v>10108939</v>
      </c>
      <c r="H18" s="142">
        <f t="shared" si="0"/>
        <v>1574107</v>
      </c>
      <c r="J18" s="241"/>
      <c r="K18" s="248"/>
    </row>
    <row r="19" spans="2:11" ht="17.100000000000001" customHeight="1">
      <c r="B19" s="136" t="s">
        <v>153</v>
      </c>
      <c r="C19" s="137" t="s">
        <v>121</v>
      </c>
      <c r="D19" s="142">
        <v>23709200</v>
      </c>
      <c r="E19" s="142">
        <v>22532448</v>
      </c>
      <c r="F19" s="142">
        <v>1175752</v>
      </c>
      <c r="G19" s="142">
        <v>23708200</v>
      </c>
      <c r="H19" s="142">
        <f t="shared" si="0"/>
        <v>1000</v>
      </c>
      <c r="J19" s="241"/>
      <c r="K19" s="248"/>
    </row>
    <row r="20" spans="2:11" ht="17.100000000000001" customHeight="1">
      <c r="B20" s="136" t="s">
        <v>154</v>
      </c>
      <c r="C20" s="137" t="s">
        <v>121</v>
      </c>
      <c r="D20" s="142">
        <v>91918390</v>
      </c>
      <c r="E20" s="142">
        <v>91918390</v>
      </c>
      <c r="F20" s="142">
        <v>0</v>
      </c>
      <c r="G20" s="142">
        <v>91918390</v>
      </c>
      <c r="H20" s="142">
        <f t="shared" si="0"/>
        <v>0</v>
      </c>
      <c r="J20" s="241"/>
      <c r="K20" s="248"/>
    </row>
    <row r="21" spans="2:11" ht="17.100000000000001" customHeight="1">
      <c r="B21" s="136" t="s">
        <v>155</v>
      </c>
      <c r="C21" s="137" t="s">
        <v>121</v>
      </c>
      <c r="D21" s="142">
        <v>714888173</v>
      </c>
      <c r="E21" s="142">
        <v>714888173</v>
      </c>
      <c r="F21" s="142">
        <v>0</v>
      </c>
      <c r="G21" s="142">
        <v>714888173</v>
      </c>
      <c r="H21" s="142">
        <f t="shared" si="0"/>
        <v>0</v>
      </c>
      <c r="J21" s="241"/>
      <c r="K21" s="248"/>
    </row>
    <row r="22" spans="2:11" ht="17.100000000000001" customHeight="1">
      <c r="B22" s="136" t="s">
        <v>156</v>
      </c>
      <c r="C22" s="137" t="s">
        <v>121</v>
      </c>
      <c r="D22" s="142">
        <v>53909794</v>
      </c>
      <c r="E22" s="142">
        <v>53908794</v>
      </c>
      <c r="F22" s="142">
        <v>0</v>
      </c>
      <c r="G22" s="142">
        <v>53908794</v>
      </c>
      <c r="H22" s="142">
        <f t="shared" si="0"/>
        <v>1000</v>
      </c>
      <c r="J22" s="241"/>
      <c r="K22" s="248"/>
    </row>
    <row r="23" spans="2:11" ht="17.100000000000001" customHeight="1">
      <c r="B23" s="136" t="s">
        <v>157</v>
      </c>
      <c r="C23" s="137" t="s">
        <v>121</v>
      </c>
      <c r="D23" s="142">
        <v>58982679</v>
      </c>
      <c r="E23" s="142">
        <v>58982679</v>
      </c>
      <c r="F23" s="142">
        <v>0</v>
      </c>
      <c r="G23" s="142">
        <v>58982679</v>
      </c>
      <c r="H23" s="142">
        <f t="shared" si="0"/>
        <v>0</v>
      </c>
      <c r="J23" s="241"/>
      <c r="K23" s="248"/>
    </row>
    <row r="24" spans="2:11" ht="17.100000000000001" customHeight="1">
      <c r="B24" s="136" t="s">
        <v>158</v>
      </c>
      <c r="C24" s="137" t="s">
        <v>121</v>
      </c>
      <c r="D24" s="142">
        <v>31375061</v>
      </c>
      <c r="E24" s="142">
        <v>23129187</v>
      </c>
      <c r="F24" s="142">
        <v>2341828</v>
      </c>
      <c r="G24" s="142">
        <v>27147764</v>
      </c>
      <c r="H24" s="142">
        <f t="shared" si="0"/>
        <v>4227297</v>
      </c>
      <c r="J24" s="241"/>
      <c r="K24" s="248"/>
    </row>
    <row r="25" spans="2:11" ht="17.100000000000001" customHeight="1">
      <c r="B25" s="136" t="s">
        <v>159</v>
      </c>
      <c r="C25" s="137" t="s">
        <v>121</v>
      </c>
      <c r="D25" s="142">
        <v>445600143</v>
      </c>
      <c r="E25" s="142">
        <v>445600143</v>
      </c>
      <c r="F25" s="142">
        <v>0</v>
      </c>
      <c r="G25" s="142">
        <v>445600143</v>
      </c>
      <c r="H25" s="142">
        <f t="shared" si="0"/>
        <v>0</v>
      </c>
      <c r="J25" s="241"/>
      <c r="K25" s="248"/>
    </row>
    <row r="26" spans="2:11" ht="17.100000000000001" customHeight="1">
      <c r="B26" s="136" t="s">
        <v>160</v>
      </c>
      <c r="C26" s="137" t="s">
        <v>121</v>
      </c>
      <c r="D26" s="142">
        <v>60720000</v>
      </c>
      <c r="E26" s="142">
        <v>60720000</v>
      </c>
      <c r="F26" s="142">
        <v>0</v>
      </c>
      <c r="G26" s="142">
        <v>60720000</v>
      </c>
      <c r="H26" s="142">
        <f t="shared" si="0"/>
        <v>0</v>
      </c>
      <c r="J26" s="241"/>
      <c r="K26" s="248"/>
    </row>
    <row r="27" spans="2:11" ht="17.100000000000001" customHeight="1">
      <c r="B27" s="136" t="s">
        <v>161</v>
      </c>
      <c r="C27" s="137" t="s">
        <v>121</v>
      </c>
      <c r="D27" s="142">
        <v>134175964</v>
      </c>
      <c r="E27" s="142">
        <v>134175964</v>
      </c>
      <c r="F27" s="142">
        <v>0</v>
      </c>
      <c r="G27" s="142">
        <v>134175964</v>
      </c>
      <c r="H27" s="142">
        <f t="shared" si="0"/>
        <v>0</v>
      </c>
      <c r="J27" s="241"/>
      <c r="K27" s="248"/>
    </row>
    <row r="28" spans="2:11" ht="17.100000000000001" customHeight="1">
      <c r="B28" s="136" t="s">
        <v>162</v>
      </c>
      <c r="C28" s="137" t="s">
        <v>121</v>
      </c>
      <c r="D28" s="142">
        <v>9897000</v>
      </c>
      <c r="E28" s="142">
        <v>9897000</v>
      </c>
      <c r="F28" s="142">
        <v>0</v>
      </c>
      <c r="G28" s="142">
        <v>9897000</v>
      </c>
      <c r="H28" s="142">
        <f t="shared" si="0"/>
        <v>0</v>
      </c>
      <c r="J28" s="241"/>
      <c r="K28" s="248"/>
    </row>
    <row r="29" spans="2:11" ht="17.100000000000001" customHeight="1">
      <c r="B29" s="136" t="s">
        <v>163</v>
      </c>
      <c r="C29" s="137" t="s">
        <v>121</v>
      </c>
      <c r="D29" s="142">
        <v>445717500</v>
      </c>
      <c r="E29" s="142">
        <v>445717500</v>
      </c>
      <c r="F29" s="142">
        <v>0</v>
      </c>
      <c r="G29" s="142">
        <v>445717500</v>
      </c>
      <c r="H29" s="142">
        <f t="shared" si="0"/>
        <v>0</v>
      </c>
      <c r="J29" s="241"/>
      <c r="K29" s="248"/>
    </row>
    <row r="30" spans="2:11" ht="17.100000000000001" customHeight="1">
      <c r="B30" s="136" t="s">
        <v>164</v>
      </c>
      <c r="C30" s="137" t="s">
        <v>121</v>
      </c>
      <c r="D30" s="142">
        <v>29206477</v>
      </c>
      <c r="E30" s="142">
        <v>27756881</v>
      </c>
      <c r="F30" s="142">
        <v>1448596</v>
      </c>
      <c r="G30" s="142">
        <v>29205477</v>
      </c>
      <c r="H30" s="142">
        <f t="shared" si="0"/>
        <v>1000</v>
      </c>
      <c r="J30" s="241"/>
      <c r="K30" s="248"/>
    </row>
    <row r="31" spans="2:11" ht="17.100000000000001" customHeight="1">
      <c r="B31" s="136" t="s">
        <v>165</v>
      </c>
      <c r="C31" s="137" t="s">
        <v>121</v>
      </c>
      <c r="D31" s="142">
        <v>136797530</v>
      </c>
      <c r="E31" s="142">
        <v>136797530</v>
      </c>
      <c r="F31" s="142">
        <v>0</v>
      </c>
      <c r="G31" s="142">
        <v>136797530</v>
      </c>
      <c r="H31" s="142">
        <f t="shared" si="0"/>
        <v>0</v>
      </c>
      <c r="J31" s="241"/>
      <c r="K31" s="248"/>
    </row>
    <row r="32" spans="2:11" ht="17.100000000000001" customHeight="1">
      <c r="B32" s="136" t="s">
        <v>166</v>
      </c>
      <c r="C32" s="137" t="s">
        <v>121</v>
      </c>
      <c r="D32" s="142">
        <v>4000000</v>
      </c>
      <c r="E32" s="142">
        <v>4000000</v>
      </c>
      <c r="F32" s="142">
        <v>0</v>
      </c>
      <c r="G32" s="142">
        <v>4000000</v>
      </c>
      <c r="H32" s="142">
        <f t="shared" si="0"/>
        <v>0</v>
      </c>
      <c r="J32" s="241"/>
      <c r="K32" s="248"/>
    </row>
    <row r="33" spans="2:11" ht="17.100000000000001" customHeight="1">
      <c r="B33" s="136" t="s">
        <v>167</v>
      </c>
      <c r="C33" s="137" t="s">
        <v>121</v>
      </c>
      <c r="D33" s="142">
        <v>6968000</v>
      </c>
      <c r="E33" s="142">
        <v>6968000</v>
      </c>
      <c r="F33" s="142">
        <v>0</v>
      </c>
      <c r="G33" s="142">
        <v>6968000</v>
      </c>
      <c r="H33" s="142">
        <f t="shared" si="0"/>
        <v>0</v>
      </c>
      <c r="J33" s="241"/>
      <c r="K33" s="248"/>
    </row>
    <row r="34" spans="2:11" ht="17.100000000000001" customHeight="1">
      <c r="B34" s="136" t="s">
        <v>168</v>
      </c>
      <c r="C34" s="137" t="s">
        <v>121</v>
      </c>
      <c r="D34" s="142">
        <v>2601920</v>
      </c>
      <c r="E34" s="142">
        <v>2472780</v>
      </c>
      <c r="F34" s="142">
        <v>128140</v>
      </c>
      <c r="G34" s="142">
        <v>2600920</v>
      </c>
      <c r="H34" s="142">
        <f t="shared" si="0"/>
        <v>1000</v>
      </c>
      <c r="J34" s="241"/>
      <c r="K34" s="248"/>
    </row>
    <row r="35" spans="2:11" ht="17.100000000000001" customHeight="1">
      <c r="B35" s="136" t="s">
        <v>169</v>
      </c>
      <c r="C35" s="137" t="s">
        <v>121</v>
      </c>
      <c r="D35" s="142">
        <v>12100000</v>
      </c>
      <c r="E35" s="142">
        <v>12100000</v>
      </c>
      <c r="F35" s="142">
        <v>0</v>
      </c>
      <c r="G35" s="142">
        <v>12100000</v>
      </c>
      <c r="H35" s="142">
        <f t="shared" si="0"/>
        <v>0</v>
      </c>
      <c r="J35" s="241"/>
      <c r="K35" s="248"/>
    </row>
    <row r="36" spans="2:11" ht="17.100000000000001" customHeight="1">
      <c r="B36" s="136" t="s">
        <v>170</v>
      </c>
      <c r="C36" s="235" t="s">
        <v>649</v>
      </c>
      <c r="D36" s="142">
        <v>62838624</v>
      </c>
      <c r="E36" s="142">
        <v>54364064</v>
      </c>
      <c r="F36" s="142">
        <v>3338977</v>
      </c>
      <c r="G36" s="142">
        <v>59726461</v>
      </c>
      <c r="H36" s="142">
        <f t="shared" si="0"/>
        <v>3112163</v>
      </c>
      <c r="J36" s="241"/>
      <c r="K36" s="248"/>
    </row>
    <row r="37" spans="2:11" ht="17.100000000000001" customHeight="1">
      <c r="B37" s="136" t="s">
        <v>171</v>
      </c>
      <c r="C37" s="235" t="s">
        <v>649</v>
      </c>
      <c r="D37" s="142">
        <v>14810600</v>
      </c>
      <c r="E37" s="142">
        <v>9843404</v>
      </c>
      <c r="F37" s="142">
        <v>1187160</v>
      </c>
      <c r="G37" s="142">
        <v>11933993</v>
      </c>
      <c r="H37" s="142">
        <f t="shared" si="0"/>
        <v>2876607</v>
      </c>
      <c r="J37" s="241"/>
      <c r="K37" s="248"/>
    </row>
    <row r="38" spans="2:11" ht="17.100000000000001" customHeight="1">
      <c r="B38" s="136" t="s">
        <v>172</v>
      </c>
      <c r="C38" s="235" t="s">
        <v>649</v>
      </c>
      <c r="D38" s="142">
        <v>11641000</v>
      </c>
      <c r="E38" s="142">
        <v>11640000</v>
      </c>
      <c r="F38" s="142">
        <v>0</v>
      </c>
      <c r="G38" s="142">
        <v>11640000</v>
      </c>
      <c r="H38" s="142">
        <f t="shared" si="0"/>
        <v>1000</v>
      </c>
      <c r="J38" s="241"/>
      <c r="K38" s="248"/>
    </row>
    <row r="39" spans="2:11" ht="17.100000000000001" customHeight="1">
      <c r="B39" s="136" t="s">
        <v>173</v>
      </c>
      <c r="C39" s="235" t="s">
        <v>650</v>
      </c>
      <c r="D39" s="142">
        <v>4869131</v>
      </c>
      <c r="E39" s="142">
        <v>4212469</v>
      </c>
      <c r="F39" s="142">
        <v>258725</v>
      </c>
      <c r="G39" s="142">
        <v>4627981</v>
      </c>
      <c r="H39" s="142">
        <f t="shared" si="0"/>
        <v>241150</v>
      </c>
      <c r="J39" s="241"/>
      <c r="K39" s="248"/>
    </row>
    <row r="40" spans="2:11" ht="17.100000000000001" customHeight="1">
      <c r="B40" s="136" t="s">
        <v>172</v>
      </c>
      <c r="C40" s="235" t="s">
        <v>651</v>
      </c>
      <c r="D40" s="142">
        <v>60063636</v>
      </c>
      <c r="E40" s="142">
        <v>60062636</v>
      </c>
      <c r="F40" s="142">
        <v>0</v>
      </c>
      <c r="G40" s="142">
        <v>60062636</v>
      </c>
      <c r="H40" s="142">
        <f t="shared" si="0"/>
        <v>1000</v>
      </c>
      <c r="J40" s="241"/>
      <c r="K40" s="248"/>
    </row>
    <row r="41" spans="2:11" ht="17.100000000000001" customHeight="1">
      <c r="B41" s="136" t="s">
        <v>174</v>
      </c>
      <c r="C41" s="235" t="s">
        <v>652</v>
      </c>
      <c r="D41" s="142">
        <v>79326125</v>
      </c>
      <c r="E41" s="142">
        <v>79325125</v>
      </c>
      <c r="F41" s="142">
        <v>0</v>
      </c>
      <c r="G41" s="142">
        <v>79325125</v>
      </c>
      <c r="H41" s="142">
        <f t="shared" si="0"/>
        <v>1000</v>
      </c>
      <c r="J41" s="241"/>
      <c r="K41" s="248"/>
    </row>
    <row r="42" spans="2:11" ht="17.100000000000001" customHeight="1">
      <c r="B42" s="136" t="s">
        <v>175</v>
      </c>
      <c r="C42" s="235" t="s">
        <v>653</v>
      </c>
      <c r="D42" s="142">
        <v>4000000</v>
      </c>
      <c r="E42" s="142">
        <v>3999000</v>
      </c>
      <c r="F42" s="142">
        <v>0</v>
      </c>
      <c r="G42" s="142">
        <v>3999000</v>
      </c>
      <c r="H42" s="142">
        <f t="shared" si="0"/>
        <v>1000</v>
      </c>
      <c r="J42" s="241"/>
      <c r="K42" s="248"/>
    </row>
    <row r="43" spans="2:11" ht="17.100000000000001" customHeight="1">
      <c r="B43" s="136" t="s">
        <v>176</v>
      </c>
      <c r="C43" s="235" t="s">
        <v>654</v>
      </c>
      <c r="D43" s="142">
        <v>3452465</v>
      </c>
      <c r="E43" s="142">
        <v>2080284</v>
      </c>
      <c r="F43" s="142">
        <v>282669</v>
      </c>
      <c r="G43" s="142">
        <v>2587392</v>
      </c>
      <c r="H43" s="142">
        <f t="shared" si="0"/>
        <v>865073</v>
      </c>
      <c r="J43" s="241"/>
      <c r="K43" s="248"/>
    </row>
    <row r="44" spans="2:11" ht="17.100000000000001" customHeight="1">
      <c r="B44" s="136" t="s">
        <v>177</v>
      </c>
      <c r="C44" s="235" t="s">
        <v>655</v>
      </c>
      <c r="D44" s="142">
        <v>83368182</v>
      </c>
      <c r="E44" s="142">
        <v>83368182</v>
      </c>
      <c r="F44" s="142">
        <v>0</v>
      </c>
      <c r="G44" s="142">
        <v>83368182</v>
      </c>
      <c r="H44" s="142">
        <f t="shared" si="0"/>
        <v>0</v>
      </c>
      <c r="J44" s="241"/>
      <c r="K44" s="248"/>
    </row>
    <row r="45" spans="2:11" ht="17.100000000000001" customHeight="1">
      <c r="B45" s="136" t="s">
        <v>178</v>
      </c>
      <c r="C45" s="235" t="s">
        <v>656</v>
      </c>
      <c r="D45" s="142">
        <v>680692</v>
      </c>
      <c r="E45" s="142">
        <v>646908</v>
      </c>
      <c r="F45" s="142">
        <v>32784</v>
      </c>
      <c r="G45" s="142">
        <v>679692</v>
      </c>
      <c r="H45" s="142">
        <f t="shared" si="0"/>
        <v>1000</v>
      </c>
      <c r="J45" s="241"/>
      <c r="K45" s="248"/>
    </row>
    <row r="46" spans="2:11" ht="17.100000000000001" customHeight="1">
      <c r="B46" s="136" t="s">
        <v>179</v>
      </c>
      <c r="C46" s="235" t="s">
        <v>531</v>
      </c>
      <c r="D46" s="142">
        <v>25596000</v>
      </c>
      <c r="E46" s="142">
        <v>24325601</v>
      </c>
      <c r="F46" s="142">
        <v>1269399</v>
      </c>
      <c r="G46" s="142">
        <v>25595000</v>
      </c>
      <c r="H46" s="142">
        <f t="shared" si="0"/>
        <v>1000</v>
      </c>
      <c r="J46" s="241"/>
      <c r="K46" s="248"/>
    </row>
    <row r="47" spans="2:11" ht="17.100000000000001" customHeight="1">
      <c r="B47" s="136" t="s">
        <v>180</v>
      </c>
      <c r="C47" s="235" t="s">
        <v>532</v>
      </c>
      <c r="D47" s="142">
        <v>15970909</v>
      </c>
      <c r="E47" s="142">
        <v>15178229</v>
      </c>
      <c r="F47" s="142">
        <v>791680</v>
      </c>
      <c r="G47" s="142">
        <v>15969909</v>
      </c>
      <c r="H47" s="142">
        <f t="shared" si="0"/>
        <v>1000</v>
      </c>
      <c r="J47" s="241"/>
      <c r="K47" s="248"/>
    </row>
    <row r="48" spans="2:11" ht="17.100000000000001" customHeight="1">
      <c r="B48" s="136" t="s">
        <v>181</v>
      </c>
      <c r="C48" s="235" t="s">
        <v>533</v>
      </c>
      <c r="D48" s="142">
        <v>4304726</v>
      </c>
      <c r="E48" s="142">
        <v>4091071</v>
      </c>
      <c r="F48" s="142">
        <v>212655</v>
      </c>
      <c r="G48" s="142">
        <v>4303726</v>
      </c>
      <c r="H48" s="142">
        <f t="shared" si="0"/>
        <v>1000</v>
      </c>
      <c r="J48" s="241"/>
      <c r="K48" s="248"/>
    </row>
    <row r="49" spans="2:11" ht="17.100000000000001" customHeight="1">
      <c r="B49" s="136" t="s">
        <v>182</v>
      </c>
      <c r="C49" s="237" t="s">
        <v>657</v>
      </c>
      <c r="D49" s="142">
        <v>4339030</v>
      </c>
      <c r="E49" s="142">
        <v>3944861</v>
      </c>
      <c r="F49" s="142">
        <v>177770</v>
      </c>
      <c r="G49" s="142">
        <v>4338030</v>
      </c>
      <c r="H49" s="142">
        <f t="shared" si="0"/>
        <v>1000</v>
      </c>
      <c r="J49" s="241"/>
      <c r="K49" s="248"/>
    </row>
    <row r="50" spans="2:11" ht="17.100000000000001" customHeight="1">
      <c r="B50" s="238" t="s">
        <v>658</v>
      </c>
      <c r="C50" s="237" t="s">
        <v>659</v>
      </c>
      <c r="D50" s="142">
        <v>28103637</v>
      </c>
      <c r="E50" s="142">
        <v>25550631</v>
      </c>
      <c r="F50" s="142">
        <v>1151406</v>
      </c>
      <c r="G50" s="142">
        <v>28102637</v>
      </c>
      <c r="H50" s="142">
        <f t="shared" si="0"/>
        <v>1000</v>
      </c>
      <c r="J50" s="241"/>
      <c r="K50" s="248"/>
    </row>
    <row r="51" spans="2:11" ht="17.100000000000001" customHeight="1">
      <c r="B51" s="136" t="s">
        <v>183</v>
      </c>
      <c r="C51" s="235" t="s">
        <v>660</v>
      </c>
      <c r="D51" s="142">
        <v>27798000</v>
      </c>
      <c r="E51" s="142">
        <v>25272759</v>
      </c>
      <c r="F51" s="142">
        <v>1138884</v>
      </c>
      <c r="G51" s="142">
        <v>27797000</v>
      </c>
      <c r="H51" s="142">
        <f t="shared" si="0"/>
        <v>1000</v>
      </c>
      <c r="J51" s="241"/>
      <c r="K51" s="248"/>
    </row>
    <row r="52" spans="2:11" ht="17.100000000000001" customHeight="1">
      <c r="B52" s="145" t="s">
        <v>184</v>
      </c>
      <c r="C52" s="245" t="s">
        <v>534</v>
      </c>
      <c r="D52" s="144">
        <v>11706818</v>
      </c>
      <c r="E52" s="144">
        <v>10643341</v>
      </c>
      <c r="F52" s="144">
        <v>479628</v>
      </c>
      <c r="G52" s="144">
        <v>11705818</v>
      </c>
      <c r="H52" s="144">
        <f t="shared" si="0"/>
        <v>1000</v>
      </c>
      <c r="J52" s="241"/>
      <c r="K52" s="248"/>
    </row>
    <row r="53" spans="2:11" ht="17.100000000000001" customHeight="1">
      <c r="B53" s="136" t="s">
        <v>185</v>
      </c>
      <c r="C53" s="235" t="s">
        <v>535</v>
      </c>
      <c r="D53" s="142">
        <v>2952600</v>
      </c>
      <c r="E53" s="142">
        <v>2684378</v>
      </c>
      <c r="F53" s="142">
        <v>120968</v>
      </c>
      <c r="G53" s="142">
        <v>2951600</v>
      </c>
      <c r="H53" s="142">
        <f t="shared" si="0"/>
        <v>1000</v>
      </c>
      <c r="J53" s="241"/>
      <c r="K53" s="248"/>
    </row>
    <row r="54" spans="2:11" ht="17.100000000000001" customHeight="1">
      <c r="B54" s="136" t="s">
        <v>186</v>
      </c>
      <c r="C54" s="235" t="s">
        <v>535</v>
      </c>
      <c r="D54" s="142">
        <v>41744727</v>
      </c>
      <c r="E54" s="142">
        <v>37952529</v>
      </c>
      <c r="F54" s="142">
        <v>1710281</v>
      </c>
      <c r="G54" s="142">
        <v>41743727</v>
      </c>
      <c r="H54" s="142">
        <f t="shared" si="0"/>
        <v>1000</v>
      </c>
      <c r="J54" s="241"/>
      <c r="K54" s="248"/>
    </row>
    <row r="55" spans="2:11" ht="17.100000000000001" customHeight="1">
      <c r="B55" s="136" t="s">
        <v>187</v>
      </c>
      <c r="C55" s="235" t="s">
        <v>536</v>
      </c>
      <c r="D55" s="142">
        <v>30268282</v>
      </c>
      <c r="E55" s="142">
        <v>27518634</v>
      </c>
      <c r="F55" s="142">
        <v>1240091</v>
      </c>
      <c r="G55" s="142">
        <v>30267282</v>
      </c>
      <c r="H55" s="142">
        <f t="shared" si="0"/>
        <v>1000</v>
      </c>
      <c r="J55" s="241"/>
      <c r="K55" s="248"/>
    </row>
    <row r="56" spans="2:11" ht="17.100000000000001" customHeight="1">
      <c r="B56" s="136" t="s">
        <v>188</v>
      </c>
      <c r="C56" s="237" t="s">
        <v>536</v>
      </c>
      <c r="D56" s="142">
        <v>23677386</v>
      </c>
      <c r="E56" s="142">
        <v>21526472</v>
      </c>
      <c r="F56" s="142">
        <v>970062</v>
      </c>
      <c r="G56" s="142">
        <v>23676386</v>
      </c>
      <c r="H56" s="142">
        <f t="shared" si="0"/>
        <v>1000</v>
      </c>
      <c r="J56" s="241"/>
      <c r="K56" s="248"/>
    </row>
    <row r="57" spans="2:11" ht="17.100000000000001" customHeight="1">
      <c r="B57" s="136" t="s">
        <v>182</v>
      </c>
      <c r="C57" s="239" t="s">
        <v>567</v>
      </c>
      <c r="D57" s="142">
        <v>4195200</v>
      </c>
      <c r="E57" s="142">
        <v>3629426</v>
      </c>
      <c r="F57" s="142">
        <v>222915</v>
      </c>
      <c r="G57" s="142">
        <v>3987427</v>
      </c>
      <c r="H57" s="142">
        <f t="shared" si="0"/>
        <v>207773</v>
      </c>
      <c r="J57" s="241"/>
      <c r="K57" s="248"/>
    </row>
    <row r="58" spans="2:11" ht="17.100000000000001" customHeight="1">
      <c r="B58" s="136" t="s">
        <v>189</v>
      </c>
      <c r="C58" s="235" t="s">
        <v>661</v>
      </c>
      <c r="D58" s="142">
        <v>32477591</v>
      </c>
      <c r="E58" s="142">
        <v>28097589</v>
      </c>
      <c r="F58" s="142">
        <v>1725721</v>
      </c>
      <c r="G58" s="142">
        <v>30869097</v>
      </c>
      <c r="H58" s="142">
        <f t="shared" si="0"/>
        <v>1608494</v>
      </c>
      <c r="J58" s="241"/>
      <c r="K58" s="248"/>
    </row>
    <row r="59" spans="2:11" ht="17.100000000000001" customHeight="1">
      <c r="B59" s="136" t="s">
        <v>190</v>
      </c>
      <c r="C59" s="235" t="s">
        <v>537</v>
      </c>
      <c r="D59" s="142">
        <v>5991655</v>
      </c>
      <c r="E59" s="142">
        <v>5183607</v>
      </c>
      <c r="F59" s="142">
        <v>318371</v>
      </c>
      <c r="G59" s="142">
        <v>5694911</v>
      </c>
      <c r="H59" s="142">
        <f t="shared" si="0"/>
        <v>296744</v>
      </c>
      <c r="J59" s="241"/>
      <c r="K59" s="248"/>
    </row>
    <row r="60" spans="2:11" ht="17.100000000000001" customHeight="1">
      <c r="B60" s="123" t="s">
        <v>182</v>
      </c>
      <c r="C60" s="235" t="s">
        <v>662</v>
      </c>
      <c r="D60" s="143">
        <v>4292273</v>
      </c>
      <c r="E60" s="143">
        <v>3521349</v>
      </c>
      <c r="F60" s="143">
        <v>269052</v>
      </c>
      <c r="G60" s="143">
        <v>3965554</v>
      </c>
      <c r="H60" s="143">
        <f t="shared" si="0"/>
        <v>326719</v>
      </c>
      <c r="J60" s="241"/>
      <c r="K60" s="248"/>
    </row>
    <row r="61" spans="2:11" ht="17.100000000000001" customHeight="1">
      <c r="B61" s="136" t="s">
        <v>191</v>
      </c>
      <c r="C61" s="237" t="s">
        <v>663</v>
      </c>
      <c r="D61" s="142">
        <v>2485000</v>
      </c>
      <c r="E61" s="142">
        <v>2038676</v>
      </c>
      <c r="F61" s="142">
        <v>155767</v>
      </c>
      <c r="G61" s="142">
        <v>2295847</v>
      </c>
      <c r="H61" s="142">
        <f t="shared" si="0"/>
        <v>189153</v>
      </c>
      <c r="J61" s="241"/>
      <c r="K61" s="248"/>
    </row>
    <row r="62" spans="2:11" ht="17.100000000000001" customHeight="1">
      <c r="B62" s="136" t="s">
        <v>192</v>
      </c>
      <c r="C62" s="237" t="s">
        <v>664</v>
      </c>
      <c r="D62" s="142">
        <v>23042727</v>
      </c>
      <c r="E62" s="142">
        <v>18904085</v>
      </c>
      <c r="F62" s="142">
        <v>1444386</v>
      </c>
      <c r="G62" s="142">
        <v>21288766</v>
      </c>
      <c r="H62" s="142">
        <f t="shared" si="0"/>
        <v>1753961</v>
      </c>
      <c r="J62" s="241"/>
      <c r="K62" s="248"/>
    </row>
    <row r="63" spans="2:11" ht="17.100000000000001" customHeight="1">
      <c r="B63" s="136" t="s">
        <v>193</v>
      </c>
      <c r="C63" s="237" t="s">
        <v>665</v>
      </c>
      <c r="D63" s="142">
        <v>78744785</v>
      </c>
      <c r="E63" s="142">
        <v>61204011</v>
      </c>
      <c r="F63" s="142">
        <v>5490262</v>
      </c>
      <c r="G63" s="142">
        <v>70466083</v>
      </c>
      <c r="H63" s="142">
        <f t="shared" si="0"/>
        <v>8278702</v>
      </c>
      <c r="J63" s="241"/>
      <c r="K63" s="248"/>
    </row>
    <row r="64" spans="2:11" ht="17.100000000000001" customHeight="1">
      <c r="B64" s="136" t="s">
        <v>194</v>
      </c>
      <c r="C64" s="237" t="s">
        <v>666</v>
      </c>
      <c r="D64" s="142">
        <v>8680000</v>
      </c>
      <c r="E64" s="142">
        <v>6746489</v>
      </c>
      <c r="F64" s="142">
        <v>605189</v>
      </c>
      <c r="G64" s="142">
        <v>7767443</v>
      </c>
      <c r="H64" s="142">
        <f t="shared" si="0"/>
        <v>912557</v>
      </c>
      <c r="J64" s="241"/>
      <c r="K64" s="248"/>
    </row>
    <row r="65" spans="2:11" ht="17.100000000000001" customHeight="1">
      <c r="B65" s="136" t="s">
        <v>195</v>
      </c>
      <c r="C65" s="235" t="s">
        <v>667</v>
      </c>
      <c r="D65" s="142">
        <v>9072000</v>
      </c>
      <c r="E65" s="142">
        <v>6687731</v>
      </c>
      <c r="F65" s="142">
        <v>677132</v>
      </c>
      <c r="G65" s="142">
        <v>7849690</v>
      </c>
      <c r="H65" s="142">
        <f t="shared" si="0"/>
        <v>1222310</v>
      </c>
      <c r="J65" s="241"/>
      <c r="K65" s="248"/>
    </row>
    <row r="66" spans="2:11" ht="17.100000000000001" customHeight="1">
      <c r="B66" s="136" t="s">
        <v>196</v>
      </c>
      <c r="C66" s="240" t="s">
        <v>668</v>
      </c>
      <c r="D66" s="142">
        <v>30456000</v>
      </c>
      <c r="E66" s="142">
        <v>22451671</v>
      </c>
      <c r="F66" s="142">
        <v>2273229</v>
      </c>
      <c r="G66" s="142">
        <v>26352532</v>
      </c>
      <c r="H66" s="142">
        <f t="shared" si="0"/>
        <v>4103468</v>
      </c>
      <c r="J66" s="241"/>
      <c r="K66" s="248"/>
    </row>
    <row r="67" spans="2:11" ht="17.100000000000001" customHeight="1">
      <c r="B67" s="136" t="s">
        <v>197</v>
      </c>
      <c r="C67" s="240" t="s">
        <v>538</v>
      </c>
      <c r="D67" s="142">
        <v>126360000</v>
      </c>
      <c r="E67" s="142">
        <v>93150548</v>
      </c>
      <c r="F67" s="142">
        <v>9431484</v>
      </c>
      <c r="G67" s="142">
        <v>109334975</v>
      </c>
      <c r="H67" s="142">
        <f t="shared" si="0"/>
        <v>17025025</v>
      </c>
      <c r="J67" s="241"/>
      <c r="K67" s="248"/>
    </row>
    <row r="68" spans="2:11" ht="17.100000000000001" customHeight="1">
      <c r="B68" s="136" t="s">
        <v>198</v>
      </c>
      <c r="C68" s="240" t="s">
        <v>577</v>
      </c>
      <c r="D68" s="142">
        <v>17556000</v>
      </c>
      <c r="E68" s="142">
        <v>12263042</v>
      </c>
      <c r="F68" s="142">
        <v>1370876</v>
      </c>
      <c r="G68" s="142">
        <v>14649737</v>
      </c>
      <c r="H68" s="142">
        <f t="shared" si="0"/>
        <v>2906263</v>
      </c>
      <c r="J68" s="241"/>
      <c r="K68" s="248"/>
    </row>
    <row r="69" spans="2:11" ht="17.100000000000001" customHeight="1">
      <c r="B69" s="136" t="s">
        <v>199</v>
      </c>
      <c r="C69" s="240" t="s">
        <v>669</v>
      </c>
      <c r="D69" s="142">
        <v>9577273</v>
      </c>
      <c r="E69" s="142">
        <v>6689822</v>
      </c>
      <c r="F69" s="142">
        <v>747850</v>
      </c>
      <c r="G69" s="142">
        <v>7991829</v>
      </c>
      <c r="H69" s="142">
        <f t="shared" si="0"/>
        <v>1585444</v>
      </c>
      <c r="J69" s="241"/>
      <c r="K69" s="248"/>
    </row>
    <row r="70" spans="2:11" ht="17.100000000000001" customHeight="1">
      <c r="B70" s="138" t="s">
        <v>200</v>
      </c>
      <c r="C70" s="235" t="s">
        <v>539</v>
      </c>
      <c r="D70" s="142">
        <v>31318182</v>
      </c>
      <c r="E70" s="142">
        <v>21876065</v>
      </c>
      <c r="F70" s="142">
        <v>2445508</v>
      </c>
      <c r="G70" s="142">
        <v>26133695</v>
      </c>
      <c r="H70" s="142">
        <f t="shared" si="0"/>
        <v>5184487</v>
      </c>
      <c r="J70" s="241"/>
      <c r="K70" s="248"/>
    </row>
    <row r="71" spans="2:11" ht="17.100000000000001" customHeight="1">
      <c r="B71" s="138" t="s">
        <v>670</v>
      </c>
      <c r="C71" s="235" t="s">
        <v>552</v>
      </c>
      <c r="D71" s="142">
        <v>7029000</v>
      </c>
      <c r="E71" s="142">
        <v>4671605</v>
      </c>
      <c r="F71" s="142">
        <v>563417</v>
      </c>
      <c r="G71" s="142">
        <v>5663783</v>
      </c>
      <c r="H71" s="142">
        <f t="shared" ref="H71:H129" si="1">D71-G71</f>
        <v>1365217</v>
      </c>
      <c r="J71" s="241"/>
      <c r="K71" s="248"/>
    </row>
    <row r="72" spans="2:11" ht="17.100000000000001" customHeight="1">
      <c r="B72" s="138" t="s">
        <v>201</v>
      </c>
      <c r="C72" s="240" t="s">
        <v>580</v>
      </c>
      <c r="D72" s="142">
        <v>95622800</v>
      </c>
      <c r="E72" s="142">
        <v>63552717</v>
      </c>
      <c r="F72" s="142">
        <v>7664750</v>
      </c>
      <c r="G72" s="142">
        <v>77050342</v>
      </c>
      <c r="H72" s="142">
        <f t="shared" si="1"/>
        <v>18572458</v>
      </c>
      <c r="J72" s="241"/>
      <c r="K72" s="248"/>
    </row>
    <row r="73" spans="2:11" ht="17.100000000000001" customHeight="1">
      <c r="B73" s="138" t="s">
        <v>202</v>
      </c>
      <c r="C73" s="240" t="s">
        <v>671</v>
      </c>
      <c r="D73" s="142">
        <v>97267500</v>
      </c>
      <c r="E73" s="142">
        <v>64645816</v>
      </c>
      <c r="F73" s="142">
        <v>7796582</v>
      </c>
      <c r="G73" s="142">
        <v>78375597</v>
      </c>
      <c r="H73" s="142">
        <f t="shared" si="1"/>
        <v>18891903</v>
      </c>
      <c r="J73" s="241"/>
      <c r="K73" s="248"/>
    </row>
    <row r="74" spans="2:11" ht="17.100000000000001" customHeight="1">
      <c r="B74" s="138" t="s">
        <v>204</v>
      </c>
      <c r="C74" s="235" t="s">
        <v>672</v>
      </c>
      <c r="D74" s="142">
        <v>1395208870</v>
      </c>
      <c r="E74" s="142">
        <v>927282139</v>
      </c>
      <c r="F74" s="142">
        <v>111834489</v>
      </c>
      <c r="G74" s="142">
        <v>1124222674</v>
      </c>
      <c r="H74" s="142">
        <f t="shared" si="1"/>
        <v>270986196</v>
      </c>
      <c r="J74" s="241"/>
      <c r="K74" s="248"/>
    </row>
    <row r="75" spans="2:11" ht="17.100000000000001" customHeight="1">
      <c r="B75" s="138" t="s">
        <v>205</v>
      </c>
      <c r="C75" s="240" t="s">
        <v>540</v>
      </c>
      <c r="D75" s="142">
        <v>4773754</v>
      </c>
      <c r="E75" s="142">
        <v>3172727</v>
      </c>
      <c r="F75" s="142">
        <v>382645</v>
      </c>
      <c r="G75" s="142">
        <v>3846565</v>
      </c>
      <c r="H75" s="142">
        <f t="shared" si="1"/>
        <v>927189</v>
      </c>
      <c r="J75" s="241"/>
      <c r="K75" s="248"/>
    </row>
    <row r="76" spans="2:11" ht="17.100000000000001" customHeight="1">
      <c r="B76" s="138" t="s">
        <v>205</v>
      </c>
      <c r="C76" s="240" t="s">
        <v>540</v>
      </c>
      <c r="D76" s="142">
        <v>443520</v>
      </c>
      <c r="E76" s="142">
        <v>294772</v>
      </c>
      <c r="F76" s="142">
        <v>35551</v>
      </c>
      <c r="G76" s="142">
        <v>357377</v>
      </c>
      <c r="H76" s="142">
        <f t="shared" si="1"/>
        <v>86143</v>
      </c>
      <c r="J76" s="241"/>
      <c r="K76" s="248"/>
    </row>
    <row r="77" spans="2:11" ht="17.100000000000001" customHeight="1">
      <c r="B77" s="138" t="s">
        <v>205</v>
      </c>
      <c r="C77" s="240" t="s">
        <v>522</v>
      </c>
      <c r="D77" s="142">
        <v>209952111</v>
      </c>
      <c r="E77" s="142">
        <v>139538135</v>
      </c>
      <c r="F77" s="142">
        <v>16828940</v>
      </c>
      <c r="G77" s="142">
        <v>169173899</v>
      </c>
      <c r="H77" s="142">
        <f t="shared" si="1"/>
        <v>40778212</v>
      </c>
      <c r="J77" s="241"/>
      <c r="K77" s="248"/>
    </row>
    <row r="78" spans="2:11" ht="17.100000000000001" customHeight="1">
      <c r="B78" s="138" t="s">
        <v>203</v>
      </c>
      <c r="C78" s="235" t="s">
        <v>673</v>
      </c>
      <c r="D78" s="142">
        <v>7776000</v>
      </c>
      <c r="E78" s="142">
        <v>4912441</v>
      </c>
      <c r="F78" s="142">
        <v>632847</v>
      </c>
      <c r="G78" s="142">
        <v>6038275</v>
      </c>
      <c r="H78" s="142">
        <f t="shared" si="1"/>
        <v>1737725</v>
      </c>
      <c r="J78" s="241"/>
      <c r="K78" s="248"/>
    </row>
    <row r="79" spans="2:11" ht="17.100000000000001" customHeight="1">
      <c r="B79" s="138" t="s">
        <v>206</v>
      </c>
      <c r="C79" s="235" t="s">
        <v>674</v>
      </c>
      <c r="D79" s="142">
        <v>114772014</v>
      </c>
      <c r="E79" s="142">
        <v>72506531</v>
      </c>
      <c r="F79" s="142">
        <v>9340672</v>
      </c>
      <c r="G79" s="142">
        <v>89123586</v>
      </c>
      <c r="H79" s="142">
        <f t="shared" si="1"/>
        <v>25648428</v>
      </c>
      <c r="J79" s="241"/>
      <c r="K79" s="248"/>
    </row>
    <row r="80" spans="2:11" ht="17.100000000000001" customHeight="1">
      <c r="B80" s="138" t="s">
        <v>207</v>
      </c>
      <c r="C80" s="235" t="s">
        <v>675</v>
      </c>
      <c r="D80" s="142">
        <v>150793746</v>
      </c>
      <c r="E80" s="142">
        <v>95263044</v>
      </c>
      <c r="F80" s="142">
        <v>12272285</v>
      </c>
      <c r="G80" s="142">
        <v>117095439</v>
      </c>
      <c r="H80" s="142">
        <f t="shared" si="1"/>
        <v>33698307</v>
      </c>
      <c r="J80" s="241"/>
      <c r="K80" s="248"/>
    </row>
    <row r="81" spans="2:11" ht="17.100000000000001" customHeight="1">
      <c r="B81" s="138" t="s">
        <v>208</v>
      </c>
      <c r="C81" s="240" t="s">
        <v>676</v>
      </c>
      <c r="D81" s="142">
        <v>1183810642</v>
      </c>
      <c r="E81" s="142">
        <v>747865271</v>
      </c>
      <c r="F81" s="142">
        <v>96343927</v>
      </c>
      <c r="G81" s="142">
        <v>919261117</v>
      </c>
      <c r="H81" s="142">
        <f t="shared" si="1"/>
        <v>264549525</v>
      </c>
      <c r="J81" s="241"/>
      <c r="K81" s="248"/>
    </row>
    <row r="82" spans="2:11" ht="17.100000000000001" customHeight="1">
      <c r="B82" s="138" t="s">
        <v>209</v>
      </c>
      <c r="C82" s="240" t="s">
        <v>585</v>
      </c>
      <c r="D82" s="142">
        <v>22254545</v>
      </c>
      <c r="E82" s="142">
        <v>14059175</v>
      </c>
      <c r="F82" s="142">
        <v>1811177</v>
      </c>
      <c r="G82" s="142">
        <v>17281259</v>
      </c>
      <c r="H82" s="142">
        <f t="shared" si="1"/>
        <v>4973286</v>
      </c>
      <c r="J82" s="241"/>
      <c r="K82" s="248"/>
    </row>
    <row r="83" spans="2:11" ht="17.100000000000001" customHeight="1">
      <c r="B83" s="138" t="s">
        <v>210</v>
      </c>
      <c r="C83" s="240" t="s">
        <v>677</v>
      </c>
      <c r="D83" s="142">
        <v>12420000</v>
      </c>
      <c r="E83" s="142">
        <v>7846260</v>
      </c>
      <c r="F83" s="142">
        <v>1010797</v>
      </c>
      <c r="G83" s="142">
        <v>9644467</v>
      </c>
      <c r="H83" s="142">
        <f t="shared" si="1"/>
        <v>2775533</v>
      </c>
      <c r="J83" s="241"/>
      <c r="K83" s="248"/>
    </row>
    <row r="84" spans="2:11" ht="17.100000000000001" customHeight="1">
      <c r="B84" s="138" t="s">
        <v>211</v>
      </c>
      <c r="C84" s="240" t="s">
        <v>678</v>
      </c>
      <c r="D84" s="142">
        <v>103469367</v>
      </c>
      <c r="E84" s="142">
        <v>62345514</v>
      </c>
      <c r="F84" s="142">
        <v>8471514</v>
      </c>
      <c r="G84" s="142">
        <v>77543410</v>
      </c>
      <c r="H84" s="142">
        <f t="shared" si="1"/>
        <v>25925957</v>
      </c>
      <c r="J84" s="241"/>
      <c r="K84" s="248"/>
    </row>
    <row r="85" spans="2:11" ht="17.100000000000001" customHeight="1">
      <c r="B85" s="138" t="s">
        <v>212</v>
      </c>
      <c r="C85" s="240" t="s">
        <v>679</v>
      </c>
      <c r="D85" s="142">
        <v>38004850</v>
      </c>
      <c r="E85" s="142">
        <v>22899839</v>
      </c>
      <c r="F85" s="142">
        <v>3111632</v>
      </c>
      <c r="G85" s="142">
        <v>28482107</v>
      </c>
      <c r="H85" s="142">
        <f t="shared" si="1"/>
        <v>9522743</v>
      </c>
      <c r="J85" s="241"/>
      <c r="K85" s="248"/>
    </row>
    <row r="86" spans="2:11" ht="17.100000000000001" customHeight="1">
      <c r="B86" s="138" t="s">
        <v>213</v>
      </c>
      <c r="C86" s="240" t="s">
        <v>589</v>
      </c>
      <c r="D86" s="142">
        <v>14476000</v>
      </c>
      <c r="E86" s="142">
        <v>8336363</v>
      </c>
      <c r="F86" s="142">
        <v>1184950</v>
      </c>
      <c r="G86" s="142">
        <v>10477568</v>
      </c>
      <c r="H86" s="142">
        <f t="shared" si="1"/>
        <v>3998432</v>
      </c>
      <c r="J86" s="241"/>
      <c r="K86" s="248"/>
    </row>
    <row r="87" spans="2:11" ht="17.100000000000001" customHeight="1">
      <c r="B87" s="138" t="s">
        <v>214</v>
      </c>
      <c r="C87" s="237" t="s">
        <v>680</v>
      </c>
      <c r="D87" s="142">
        <v>52591000</v>
      </c>
      <c r="E87" s="142">
        <v>30285828</v>
      </c>
      <c r="F87" s="142">
        <v>4304898</v>
      </c>
      <c r="G87" s="142">
        <v>38064779</v>
      </c>
      <c r="H87" s="142">
        <f t="shared" si="1"/>
        <v>14526221</v>
      </c>
      <c r="J87" s="241"/>
      <c r="K87" s="248"/>
    </row>
    <row r="88" spans="2:11" ht="17.100000000000001" customHeight="1">
      <c r="B88" s="138" t="s">
        <v>215</v>
      </c>
      <c r="C88" s="235" t="s">
        <v>541</v>
      </c>
      <c r="D88" s="142">
        <v>18098695</v>
      </c>
      <c r="E88" s="142">
        <v>10422581</v>
      </c>
      <c r="F88" s="142">
        <v>1481490</v>
      </c>
      <c r="G88" s="142">
        <v>13099633</v>
      </c>
      <c r="H88" s="142">
        <f t="shared" si="1"/>
        <v>4999062</v>
      </c>
      <c r="J88" s="241"/>
      <c r="K88" s="248"/>
    </row>
    <row r="89" spans="2:11" ht="17.100000000000001" customHeight="1">
      <c r="B89" s="138" t="s">
        <v>216</v>
      </c>
      <c r="C89" s="235" t="s">
        <v>681</v>
      </c>
      <c r="D89" s="142">
        <v>202795511</v>
      </c>
      <c r="E89" s="142">
        <v>116784813</v>
      </c>
      <c r="F89" s="142">
        <v>16600065</v>
      </c>
      <c r="G89" s="142">
        <v>146781130</v>
      </c>
      <c r="H89" s="142">
        <f t="shared" si="1"/>
        <v>56014381</v>
      </c>
      <c r="J89" s="241"/>
      <c r="K89" s="248"/>
    </row>
    <row r="90" spans="2:11" ht="17.100000000000001" customHeight="1">
      <c r="B90" s="138" t="s">
        <v>217</v>
      </c>
      <c r="C90" s="239" t="s">
        <v>682</v>
      </c>
      <c r="D90" s="142">
        <v>68094000</v>
      </c>
      <c r="E90" s="142">
        <v>37606482</v>
      </c>
      <c r="F90" s="142">
        <v>5548728</v>
      </c>
      <c r="G90" s="142">
        <v>47694070</v>
      </c>
      <c r="H90" s="142">
        <f t="shared" si="1"/>
        <v>20399930</v>
      </c>
      <c r="J90" s="241"/>
      <c r="K90" s="248"/>
    </row>
    <row r="91" spans="2:11" ht="17.100000000000001" customHeight="1">
      <c r="B91" s="138" t="s">
        <v>218</v>
      </c>
      <c r="C91" s="235" t="s">
        <v>593</v>
      </c>
      <c r="D91" s="142">
        <v>24016455</v>
      </c>
      <c r="E91" s="142">
        <v>13263641</v>
      </c>
      <c r="F91" s="142">
        <v>1957012</v>
      </c>
      <c r="G91" s="142">
        <v>16821489</v>
      </c>
      <c r="H91" s="142">
        <f t="shared" si="1"/>
        <v>7194966</v>
      </c>
      <c r="J91" s="241"/>
      <c r="K91" s="248"/>
    </row>
    <row r="92" spans="2:11" ht="17.100000000000001" customHeight="1">
      <c r="B92" s="138" t="s">
        <v>219</v>
      </c>
      <c r="C92" s="235" t="s">
        <v>683</v>
      </c>
      <c r="D92" s="142">
        <v>17550000</v>
      </c>
      <c r="E92" s="142">
        <v>9692393</v>
      </c>
      <c r="F92" s="142">
        <v>1430084</v>
      </c>
      <c r="G92" s="142">
        <v>12292286</v>
      </c>
      <c r="H92" s="142">
        <f t="shared" si="1"/>
        <v>5257714</v>
      </c>
      <c r="J92" s="241"/>
      <c r="K92" s="248"/>
    </row>
    <row r="93" spans="2:11" ht="17.100000000000001" customHeight="1">
      <c r="B93" s="138" t="s">
        <v>220</v>
      </c>
      <c r="C93" s="235" t="s">
        <v>683</v>
      </c>
      <c r="D93" s="142">
        <v>15795000</v>
      </c>
      <c r="E93" s="142">
        <v>8723153</v>
      </c>
      <c r="F93" s="142">
        <v>1287076</v>
      </c>
      <c r="G93" s="142">
        <v>11063057</v>
      </c>
      <c r="H93" s="142">
        <f t="shared" si="1"/>
        <v>4731943</v>
      </c>
      <c r="J93" s="241"/>
      <c r="K93" s="248"/>
    </row>
    <row r="94" spans="2:11" ht="17.100000000000001" customHeight="1">
      <c r="B94" s="138" t="s">
        <v>221</v>
      </c>
      <c r="C94" s="240" t="s">
        <v>684</v>
      </c>
      <c r="D94" s="142">
        <v>272376000</v>
      </c>
      <c r="E94" s="142">
        <v>150425930</v>
      </c>
      <c r="F94" s="142">
        <v>22194913</v>
      </c>
      <c r="G94" s="142">
        <v>190776282</v>
      </c>
      <c r="H94" s="142">
        <f t="shared" si="1"/>
        <v>81599718</v>
      </c>
      <c r="J94" s="241"/>
      <c r="K94" s="248"/>
    </row>
    <row r="95" spans="2:11" ht="17.100000000000001" customHeight="1">
      <c r="B95" s="138" t="s">
        <v>222</v>
      </c>
      <c r="C95" s="240" t="s">
        <v>684</v>
      </c>
      <c r="D95" s="142">
        <v>95794081</v>
      </c>
      <c r="E95" s="142">
        <v>52904492</v>
      </c>
      <c r="F95" s="142">
        <v>7805905</v>
      </c>
      <c r="G95" s="142">
        <v>67095627</v>
      </c>
      <c r="H95" s="142">
        <f t="shared" si="1"/>
        <v>28698454</v>
      </c>
      <c r="J95" s="241"/>
      <c r="K95" s="248"/>
    </row>
    <row r="96" spans="2:11" ht="17.100000000000001" customHeight="1">
      <c r="B96" s="138" t="s">
        <v>223</v>
      </c>
      <c r="C96" s="240" t="s">
        <v>685</v>
      </c>
      <c r="D96" s="142">
        <v>64872273</v>
      </c>
      <c r="E96" s="142">
        <v>35827209</v>
      </c>
      <c r="F96" s="142">
        <v>5286202</v>
      </c>
      <c r="G96" s="142">
        <v>45437524</v>
      </c>
      <c r="H96" s="142">
        <f t="shared" si="1"/>
        <v>19434749</v>
      </c>
      <c r="J96" s="241"/>
      <c r="K96" s="248"/>
    </row>
    <row r="97" spans="2:11" ht="17.100000000000001" customHeight="1">
      <c r="B97" s="139" t="s">
        <v>224</v>
      </c>
      <c r="C97" s="236" t="s">
        <v>685</v>
      </c>
      <c r="D97" s="144">
        <v>233263</v>
      </c>
      <c r="E97" s="144">
        <v>128825</v>
      </c>
      <c r="F97" s="144">
        <v>19008</v>
      </c>
      <c r="G97" s="144">
        <v>163381</v>
      </c>
      <c r="H97" s="144">
        <f t="shared" si="1"/>
        <v>69882</v>
      </c>
      <c r="J97" s="241"/>
      <c r="K97" s="248"/>
    </row>
    <row r="98" spans="2:11" ht="17.100000000000001" customHeight="1">
      <c r="B98" s="138" t="s">
        <v>225</v>
      </c>
      <c r="C98" s="235" t="s">
        <v>686</v>
      </c>
      <c r="D98" s="142">
        <v>25652000</v>
      </c>
      <c r="E98" s="142">
        <v>13536555</v>
      </c>
      <c r="F98" s="142">
        <v>2071741</v>
      </c>
      <c r="G98" s="142">
        <v>17325769</v>
      </c>
      <c r="H98" s="142">
        <f t="shared" si="1"/>
        <v>8326231</v>
      </c>
      <c r="J98" s="241"/>
      <c r="K98" s="248"/>
    </row>
    <row r="99" spans="2:11" ht="17.100000000000001" customHeight="1">
      <c r="B99" s="138" t="s">
        <v>226</v>
      </c>
      <c r="C99" s="235" t="s">
        <v>542</v>
      </c>
      <c r="D99" s="142">
        <v>24674574</v>
      </c>
      <c r="E99" s="142">
        <v>13020768</v>
      </c>
      <c r="F99" s="142">
        <v>1992801</v>
      </c>
      <c r="G99" s="142">
        <v>16665601</v>
      </c>
      <c r="H99" s="142">
        <f t="shared" si="1"/>
        <v>8008973</v>
      </c>
      <c r="J99" s="241"/>
      <c r="K99" s="248"/>
    </row>
    <row r="100" spans="2:11" ht="17.100000000000001" customHeight="1">
      <c r="B100" s="138" t="s">
        <v>227</v>
      </c>
      <c r="C100" s="235" t="s">
        <v>687</v>
      </c>
      <c r="D100" s="142">
        <v>306861540</v>
      </c>
      <c r="E100" s="142">
        <v>155533804</v>
      </c>
      <c r="F100" s="142">
        <v>24515093</v>
      </c>
      <c r="G100" s="142">
        <v>200592545</v>
      </c>
      <c r="H100" s="142">
        <f t="shared" si="1"/>
        <v>106268995</v>
      </c>
      <c r="J100" s="241"/>
      <c r="K100" s="248"/>
    </row>
    <row r="101" spans="2:11" ht="17.100000000000001" customHeight="1">
      <c r="B101" s="138" t="s">
        <v>228</v>
      </c>
      <c r="C101" s="235" t="s">
        <v>688</v>
      </c>
      <c r="D101" s="142">
        <v>34102088</v>
      </c>
      <c r="E101" s="142">
        <v>17284758</v>
      </c>
      <c r="F101" s="142">
        <v>2724407</v>
      </c>
      <c r="G101" s="142">
        <v>22292219</v>
      </c>
      <c r="H101" s="142">
        <f t="shared" si="1"/>
        <v>11809869</v>
      </c>
      <c r="J101" s="241"/>
      <c r="K101" s="248"/>
    </row>
    <row r="102" spans="2:11" ht="17.100000000000001" customHeight="1">
      <c r="B102" s="138" t="s">
        <v>229</v>
      </c>
      <c r="C102" s="235" t="s">
        <v>689</v>
      </c>
      <c r="D102" s="142">
        <v>19278000</v>
      </c>
      <c r="E102" s="142">
        <v>9771119</v>
      </c>
      <c r="F102" s="142">
        <v>1540115</v>
      </c>
      <c r="G102" s="142">
        <v>12601850</v>
      </c>
      <c r="H102" s="142">
        <f t="shared" si="1"/>
        <v>6676150</v>
      </c>
      <c r="J102" s="241"/>
      <c r="K102" s="248"/>
    </row>
    <row r="103" spans="2:11" ht="17.100000000000001" customHeight="1">
      <c r="B103" s="138" t="s">
        <v>230</v>
      </c>
      <c r="C103" s="235" t="s">
        <v>610</v>
      </c>
      <c r="D103" s="142">
        <v>1832634</v>
      </c>
      <c r="E103" s="142">
        <v>928877</v>
      </c>
      <c r="F103" s="142">
        <v>146409</v>
      </c>
      <c r="G103" s="142">
        <v>1197976</v>
      </c>
      <c r="H103" s="142">
        <f t="shared" si="1"/>
        <v>634658</v>
      </c>
      <c r="J103" s="241"/>
      <c r="K103" s="248"/>
    </row>
    <row r="104" spans="2:11" ht="17.100000000000001" customHeight="1">
      <c r="B104" s="138" t="s">
        <v>230</v>
      </c>
      <c r="C104" s="240" t="s">
        <v>690</v>
      </c>
      <c r="D104" s="142">
        <v>6243250</v>
      </c>
      <c r="E104" s="142">
        <v>3164413</v>
      </c>
      <c r="F104" s="142">
        <v>498772</v>
      </c>
      <c r="G104" s="142">
        <v>4081156</v>
      </c>
      <c r="H104" s="142">
        <f t="shared" si="1"/>
        <v>2162094</v>
      </c>
      <c r="J104" s="241"/>
      <c r="K104" s="248"/>
    </row>
    <row r="105" spans="2:11" ht="17.100000000000001" customHeight="1">
      <c r="B105" s="138" t="s">
        <v>231</v>
      </c>
      <c r="C105" s="240" t="s">
        <v>690</v>
      </c>
      <c r="D105" s="142">
        <v>17769250</v>
      </c>
      <c r="E105" s="142">
        <v>9006405</v>
      </c>
      <c r="F105" s="142">
        <v>1419581</v>
      </c>
      <c r="G105" s="142">
        <v>11615595</v>
      </c>
      <c r="H105" s="142">
        <f t="shared" si="1"/>
        <v>6153655</v>
      </c>
      <c r="J105" s="241"/>
      <c r="K105" s="248"/>
    </row>
    <row r="106" spans="2:11" ht="17.100000000000001" customHeight="1">
      <c r="B106" s="138" t="s">
        <v>232</v>
      </c>
      <c r="C106" s="235" t="s">
        <v>691</v>
      </c>
      <c r="D106" s="142">
        <v>1613963340</v>
      </c>
      <c r="E106" s="142">
        <v>818042749</v>
      </c>
      <c r="F106" s="142">
        <v>128939136</v>
      </c>
      <c r="G106" s="142">
        <v>1055032881</v>
      </c>
      <c r="H106" s="142">
        <f t="shared" si="1"/>
        <v>558930459</v>
      </c>
      <c r="J106" s="241"/>
      <c r="K106" s="248"/>
    </row>
    <row r="107" spans="2:11" ht="17.100000000000001" customHeight="1">
      <c r="B107" s="123" t="s">
        <v>232</v>
      </c>
      <c r="C107" s="235" t="s">
        <v>692</v>
      </c>
      <c r="D107" s="143">
        <v>34582250</v>
      </c>
      <c r="E107" s="143">
        <v>17528130</v>
      </c>
      <c r="F107" s="143">
        <v>2762767</v>
      </c>
      <c r="G107" s="143">
        <v>22606096</v>
      </c>
      <c r="H107" s="143">
        <f t="shared" si="1"/>
        <v>11976154</v>
      </c>
      <c r="J107" s="241"/>
      <c r="K107" s="248"/>
    </row>
    <row r="108" spans="2:11" ht="17.100000000000001" customHeight="1">
      <c r="B108" s="138" t="s">
        <v>233</v>
      </c>
      <c r="C108" s="235" t="s">
        <v>543</v>
      </c>
      <c r="D108" s="142">
        <v>23664000</v>
      </c>
      <c r="E108" s="142">
        <v>11994178</v>
      </c>
      <c r="F108" s="142">
        <v>1890511</v>
      </c>
      <c r="G108" s="142">
        <v>15468937</v>
      </c>
      <c r="H108" s="142">
        <f t="shared" si="1"/>
        <v>8195063</v>
      </c>
      <c r="J108" s="241"/>
      <c r="K108" s="248"/>
    </row>
    <row r="109" spans="2:11" ht="17.100000000000001" customHeight="1">
      <c r="B109" s="138" t="s">
        <v>234</v>
      </c>
      <c r="C109" s="235" t="s">
        <v>544</v>
      </c>
      <c r="D109" s="142">
        <v>30294000</v>
      </c>
      <c r="E109" s="142">
        <v>15354615</v>
      </c>
      <c r="F109" s="142">
        <v>2420180</v>
      </c>
      <c r="G109" s="142">
        <v>19802906</v>
      </c>
      <c r="H109" s="142">
        <f t="shared" si="1"/>
        <v>10491094</v>
      </c>
      <c r="J109" s="241"/>
      <c r="K109" s="248"/>
    </row>
    <row r="110" spans="2:11" ht="17.100000000000001" customHeight="1">
      <c r="B110" s="138" t="s">
        <v>235</v>
      </c>
      <c r="C110" s="235" t="s">
        <v>693</v>
      </c>
      <c r="D110" s="142">
        <v>16770000</v>
      </c>
      <c r="E110" s="142">
        <v>9893369</v>
      </c>
      <c r="F110" s="142">
        <v>962728</v>
      </c>
      <c r="G110" s="142">
        <v>11684043</v>
      </c>
      <c r="H110" s="142">
        <f t="shared" si="1"/>
        <v>5085957</v>
      </c>
      <c r="J110" s="241"/>
      <c r="K110" s="248"/>
    </row>
    <row r="111" spans="2:11" ht="17.100000000000001" customHeight="1">
      <c r="B111" s="138" t="s">
        <v>235</v>
      </c>
      <c r="C111" s="240" t="s">
        <v>612</v>
      </c>
      <c r="D111" s="142">
        <v>9142000</v>
      </c>
      <c r="E111" s="142">
        <v>5343097</v>
      </c>
      <c r="F111" s="142">
        <v>531846</v>
      </c>
      <c r="G111" s="142">
        <v>6332331</v>
      </c>
      <c r="H111" s="142">
        <f t="shared" si="1"/>
        <v>2809669</v>
      </c>
      <c r="J111" s="241"/>
      <c r="K111" s="248"/>
    </row>
    <row r="112" spans="2:11" ht="17.100000000000001" customHeight="1">
      <c r="B112" s="138" t="s">
        <v>235</v>
      </c>
      <c r="C112" s="240" t="s">
        <v>694</v>
      </c>
      <c r="D112" s="142">
        <v>3368000</v>
      </c>
      <c r="E112" s="142">
        <v>1949963</v>
      </c>
      <c r="F112" s="142">
        <v>198525</v>
      </c>
      <c r="G112" s="142">
        <v>2319220</v>
      </c>
      <c r="H112" s="142">
        <f t="shared" si="1"/>
        <v>1048780</v>
      </c>
      <c r="J112" s="241"/>
      <c r="K112" s="248"/>
    </row>
    <row r="113" spans="2:11" ht="17.100000000000001" customHeight="1">
      <c r="B113" s="138" t="s">
        <v>236</v>
      </c>
      <c r="C113" s="240" t="s">
        <v>695</v>
      </c>
      <c r="D113" s="142">
        <v>21000000</v>
      </c>
      <c r="E113" s="142">
        <v>11697306</v>
      </c>
      <c r="F113" s="142">
        <v>1302377</v>
      </c>
      <c r="G113" s="142">
        <v>14119727</v>
      </c>
      <c r="H113" s="142">
        <f t="shared" si="1"/>
        <v>6880273</v>
      </c>
      <c r="J113" s="241"/>
      <c r="K113" s="248"/>
    </row>
    <row r="114" spans="2:11" ht="17.100000000000001" customHeight="1">
      <c r="B114" s="138" t="s">
        <v>237</v>
      </c>
      <c r="C114" s="240" t="s">
        <v>696</v>
      </c>
      <c r="D114" s="142">
        <v>12700000</v>
      </c>
      <c r="E114" s="142">
        <v>7074085</v>
      </c>
      <c r="F114" s="142">
        <v>787628</v>
      </c>
      <c r="G114" s="142">
        <v>8539073</v>
      </c>
      <c r="H114" s="142">
        <f t="shared" si="1"/>
        <v>4160927</v>
      </c>
      <c r="J114" s="241"/>
      <c r="K114" s="248"/>
    </row>
    <row r="115" spans="2:11" ht="17.100000000000001" customHeight="1">
      <c r="B115" s="138" t="s">
        <v>238</v>
      </c>
      <c r="C115" s="240" t="s">
        <v>545</v>
      </c>
      <c r="D115" s="142">
        <v>25960000</v>
      </c>
      <c r="E115" s="142">
        <v>12144948</v>
      </c>
      <c r="F115" s="142">
        <v>1934107</v>
      </c>
      <c r="G115" s="142">
        <v>15742387</v>
      </c>
      <c r="H115" s="142">
        <f t="shared" si="1"/>
        <v>10217613</v>
      </c>
      <c r="J115" s="241"/>
      <c r="K115" s="248"/>
    </row>
    <row r="116" spans="2:11" ht="17.100000000000001" customHeight="1">
      <c r="B116" s="138" t="s">
        <v>239</v>
      </c>
      <c r="C116" s="240" t="s">
        <v>546</v>
      </c>
      <c r="D116" s="142">
        <v>13500000</v>
      </c>
      <c r="E116" s="142">
        <v>6015211</v>
      </c>
      <c r="F116" s="142">
        <v>1047870</v>
      </c>
      <c r="G116" s="142">
        <v>7964250</v>
      </c>
      <c r="H116" s="142">
        <f t="shared" si="1"/>
        <v>5535750</v>
      </c>
      <c r="J116" s="241"/>
      <c r="K116" s="248"/>
    </row>
    <row r="117" spans="2:11" ht="17.100000000000001" customHeight="1">
      <c r="B117" s="138" t="s">
        <v>240</v>
      </c>
      <c r="C117" s="240" t="s">
        <v>547</v>
      </c>
      <c r="D117" s="142">
        <v>27000000</v>
      </c>
      <c r="E117" s="142">
        <v>11228991</v>
      </c>
      <c r="F117" s="142">
        <v>2207941</v>
      </c>
      <c r="G117" s="142">
        <v>15335762</v>
      </c>
      <c r="H117" s="142">
        <f t="shared" si="1"/>
        <v>11664238</v>
      </c>
      <c r="J117" s="241"/>
      <c r="K117" s="248"/>
    </row>
    <row r="118" spans="2:11" ht="17.100000000000001" customHeight="1">
      <c r="B118" s="138" t="s">
        <v>241</v>
      </c>
      <c r="C118" s="240" t="s">
        <v>548</v>
      </c>
      <c r="D118" s="142">
        <v>8500000</v>
      </c>
      <c r="E118" s="142">
        <v>3345827</v>
      </c>
      <c r="F118" s="142">
        <v>721584</v>
      </c>
      <c r="G118" s="142">
        <v>4687973</v>
      </c>
      <c r="H118" s="142">
        <f t="shared" si="1"/>
        <v>3812027</v>
      </c>
      <c r="J118" s="241"/>
      <c r="K118" s="248"/>
    </row>
    <row r="119" spans="2:11" ht="17.100000000000001" customHeight="1">
      <c r="B119" s="138" t="s">
        <v>697</v>
      </c>
      <c r="C119" s="240" t="s">
        <v>549</v>
      </c>
      <c r="D119" s="142">
        <v>410101067</v>
      </c>
      <c r="E119" s="142">
        <v>90331595</v>
      </c>
      <c r="F119" s="142">
        <v>44767726</v>
      </c>
      <c r="G119" s="142">
        <v>173599565</v>
      </c>
      <c r="H119" s="142">
        <f t="shared" si="1"/>
        <v>236501502</v>
      </c>
      <c r="J119" s="241"/>
      <c r="K119" s="248"/>
    </row>
    <row r="120" spans="2:11" ht="17.100000000000001" customHeight="1">
      <c r="B120" s="138" t="s">
        <v>698</v>
      </c>
      <c r="C120" s="240" t="s">
        <v>550</v>
      </c>
      <c r="D120" s="142">
        <v>27270000</v>
      </c>
      <c r="E120" s="142">
        <v>6006672</v>
      </c>
      <c r="F120" s="142">
        <v>2976866</v>
      </c>
      <c r="G120" s="142">
        <v>11543643</v>
      </c>
      <c r="H120" s="142">
        <f t="shared" si="1"/>
        <v>15726357</v>
      </c>
      <c r="J120" s="241"/>
      <c r="K120" s="248"/>
    </row>
    <row r="121" spans="2:11" ht="17.100000000000001" customHeight="1">
      <c r="B121" s="138" t="s">
        <v>699</v>
      </c>
      <c r="C121" s="240" t="s">
        <v>551</v>
      </c>
      <c r="D121" s="142">
        <v>98789637</v>
      </c>
      <c r="E121" s="142">
        <v>17795307</v>
      </c>
      <c r="F121" s="142">
        <v>11339206</v>
      </c>
      <c r="G121" s="142">
        <v>38886230</v>
      </c>
      <c r="H121" s="142">
        <f t="shared" si="1"/>
        <v>59903407</v>
      </c>
      <c r="J121" s="241"/>
      <c r="K121" s="248"/>
    </row>
    <row r="122" spans="2:11" ht="17.100000000000001" customHeight="1">
      <c r="B122" s="138" t="s">
        <v>527</v>
      </c>
      <c r="C122" s="240" t="s">
        <v>700</v>
      </c>
      <c r="D122" s="142">
        <v>54804250</v>
      </c>
      <c r="E122" s="142">
        <v>5754446</v>
      </c>
      <c r="F122" s="142">
        <v>6866973</v>
      </c>
      <c r="G122" s="142">
        <v>18527015</v>
      </c>
      <c r="H122" s="142">
        <f t="shared" si="1"/>
        <v>36277235</v>
      </c>
      <c r="J122" s="241"/>
      <c r="K122" s="248"/>
    </row>
    <row r="123" spans="2:11" ht="17.100000000000001" customHeight="1">
      <c r="B123" s="138" t="s">
        <v>528</v>
      </c>
      <c r="C123" s="240" t="s">
        <v>701</v>
      </c>
      <c r="D123" s="142">
        <v>504145455</v>
      </c>
      <c r="E123" s="142">
        <v>52935273</v>
      </c>
      <c r="F123" s="142">
        <v>63169425</v>
      </c>
      <c r="G123" s="142">
        <v>170430404</v>
      </c>
      <c r="H123" s="142">
        <f t="shared" si="1"/>
        <v>333715051</v>
      </c>
      <c r="J123" s="241"/>
      <c r="K123" s="248"/>
    </row>
    <row r="124" spans="2:11" ht="17.100000000000001" customHeight="1">
      <c r="B124" s="250" t="s">
        <v>529</v>
      </c>
      <c r="C124" s="240" t="s">
        <v>702</v>
      </c>
      <c r="D124" s="142">
        <v>6000000</v>
      </c>
      <c r="E124" s="142">
        <v>490000</v>
      </c>
      <c r="F124" s="142">
        <v>771400</v>
      </c>
      <c r="G124" s="142">
        <v>1924804</v>
      </c>
      <c r="H124" s="142">
        <f t="shared" si="1"/>
        <v>4075196</v>
      </c>
      <c r="J124" s="241"/>
      <c r="K124" s="248"/>
    </row>
    <row r="125" spans="2:11" ht="17.100000000000001" customHeight="1">
      <c r="B125" s="250" t="s">
        <v>530</v>
      </c>
      <c r="C125" s="240" t="s">
        <v>637</v>
      </c>
      <c r="D125" s="142">
        <v>93982720</v>
      </c>
      <c r="E125" s="142">
        <v>1096465</v>
      </c>
      <c r="F125" s="142">
        <v>13004076</v>
      </c>
      <c r="G125" s="142">
        <v>25284046</v>
      </c>
      <c r="H125" s="142">
        <f t="shared" si="1"/>
        <v>68698674</v>
      </c>
      <c r="J125" s="241"/>
      <c r="K125" s="248"/>
    </row>
    <row r="126" spans="2:11" ht="17.100000000000001" customHeight="1">
      <c r="B126" s="250" t="s">
        <v>703</v>
      </c>
      <c r="C126" s="240" t="s">
        <v>704</v>
      </c>
      <c r="D126" s="142">
        <v>39416000</v>
      </c>
      <c r="E126" s="142"/>
      <c r="F126" s="142">
        <v>459853</v>
      </c>
      <c r="G126" s="142">
        <v>5913714</v>
      </c>
      <c r="H126" s="142">
        <f t="shared" si="1"/>
        <v>33502286</v>
      </c>
      <c r="J126" s="241"/>
      <c r="K126" s="248"/>
    </row>
    <row r="127" spans="2:11" ht="17.100000000000001" customHeight="1">
      <c r="B127" s="250" t="s">
        <v>705</v>
      </c>
      <c r="C127" s="240" t="s">
        <v>648</v>
      </c>
      <c r="D127" s="142">
        <v>4800000</v>
      </c>
      <c r="E127" s="142"/>
      <c r="F127" s="142">
        <v>56000</v>
      </c>
      <c r="G127" s="142">
        <v>720160</v>
      </c>
      <c r="H127" s="142">
        <f t="shared" si="1"/>
        <v>4079840</v>
      </c>
      <c r="J127" s="241"/>
      <c r="K127" s="248"/>
    </row>
    <row r="128" spans="2:11" ht="17.100000000000001" customHeight="1">
      <c r="B128" s="250" t="s">
        <v>711</v>
      </c>
      <c r="C128" s="240" t="s">
        <v>712</v>
      </c>
      <c r="D128" s="142">
        <v>5000000</v>
      </c>
      <c r="E128" s="142"/>
      <c r="F128" s="142"/>
      <c r="G128" s="142">
        <v>583333</v>
      </c>
      <c r="H128" s="142">
        <f t="shared" si="1"/>
        <v>4416667</v>
      </c>
      <c r="J128" s="241"/>
      <c r="K128" s="248"/>
    </row>
    <row r="129" spans="2:11" ht="17.100000000000001" customHeight="1">
      <c r="B129" s="250" t="s">
        <v>713</v>
      </c>
      <c r="C129" s="240" t="s">
        <v>714</v>
      </c>
      <c r="D129" s="142">
        <v>119446081</v>
      </c>
      <c r="E129" s="142"/>
      <c r="F129" s="142"/>
      <c r="G129" s="142">
        <v>8361226</v>
      </c>
      <c r="H129" s="142">
        <f t="shared" si="1"/>
        <v>111084855</v>
      </c>
      <c r="J129" s="241"/>
      <c r="K129" s="248"/>
    </row>
    <row r="130" spans="2:11" ht="17.100000000000001" customHeight="1" thickBot="1">
      <c r="B130" s="250"/>
      <c r="C130" s="240"/>
      <c r="D130" s="142"/>
      <c r="E130" s="142"/>
      <c r="F130" s="142"/>
      <c r="G130" s="142"/>
      <c r="H130" s="142"/>
      <c r="J130" s="241"/>
      <c r="K130" s="248"/>
    </row>
    <row r="131" spans="2:11" s="133" customFormat="1" ht="17.100000000000001" customHeight="1" thickTop="1">
      <c r="B131" s="317" t="s">
        <v>484</v>
      </c>
      <c r="C131" s="318"/>
      <c r="D131" s="146">
        <f>SUM(D7:D130)</f>
        <v>14676156353</v>
      </c>
      <c r="E131" s="146">
        <f>SUM(E7:E130)</f>
        <v>10612525331</v>
      </c>
      <c r="F131" s="146">
        <f>SUM(F7:F130)</f>
        <v>726430854</v>
      </c>
      <c r="G131" s="146">
        <f>SUM(G7:G130)</f>
        <v>11937553449</v>
      </c>
      <c r="H131" s="146">
        <f>SUM(H7:H130)</f>
        <v>2738602904</v>
      </c>
      <c r="J131" s="251" t="e">
        <f>#REF!</f>
        <v>#REF!</v>
      </c>
      <c r="K131" s="251"/>
    </row>
    <row r="132" spans="2:11" ht="17.100000000000001" customHeight="1">
      <c r="J132" s="248" t="e">
        <f>H131-J131</f>
        <v>#REF!</v>
      </c>
    </row>
  </sheetData>
  <mergeCells count="3">
    <mergeCell ref="B131:C131"/>
    <mergeCell ref="B4:H4"/>
    <mergeCell ref="B2:H2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25" orientation="portrait" useFirstPageNumber="1" r:id="rId1"/>
  <headerFooter>
    <oddFooter>&amp;C&amp;P</oddFooter>
  </headerFooter>
  <rowBreaks count="1" manualBreakCount="1">
    <brk id="52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B2:F23"/>
  <sheetViews>
    <sheetView view="pageBreakPreview" zoomScale="75" zoomScaleSheetLayoutView="75" workbookViewId="0">
      <selection activeCell="N16" sqref="N16"/>
    </sheetView>
  </sheetViews>
  <sheetFormatPr defaultColWidth="10" defaultRowHeight="16.5"/>
  <cols>
    <col min="1" max="1" width="1.625" style="44" customWidth="1"/>
    <col min="2" max="4" width="12.125" style="44" customWidth="1"/>
    <col min="5" max="5" width="29.375" style="44" customWidth="1"/>
    <col min="6" max="6" width="24.75" style="44" bestFit="1" customWidth="1"/>
    <col min="7" max="7" width="1.625" style="44" customWidth="1"/>
    <col min="8" max="16384" width="10" style="44"/>
  </cols>
  <sheetData>
    <row r="2" spans="2:6" ht="17.25" thickBot="1">
      <c r="C2" s="45"/>
      <c r="E2" s="46"/>
    </row>
    <row r="3" spans="2:6" s="47" customFormat="1" ht="57" customHeight="1" thickTop="1" thickBot="1">
      <c r="B3" s="324" t="s">
        <v>468</v>
      </c>
      <c r="C3" s="325"/>
      <c r="D3" s="325"/>
      <c r="E3" s="325"/>
      <c r="F3" s="326"/>
    </row>
    <row r="4" spans="2:6" s="47" customFormat="1" ht="32.25" customHeight="1" thickTop="1">
      <c r="B4" s="59"/>
      <c r="C4" s="59"/>
      <c r="D4" s="59"/>
      <c r="E4" s="59"/>
      <c r="F4" s="59"/>
    </row>
    <row r="5" spans="2:6" s="47" customFormat="1" ht="26.25" customHeight="1">
      <c r="B5" s="327" t="s">
        <v>708</v>
      </c>
      <c r="C5" s="328"/>
      <c r="D5" s="328"/>
      <c r="E5" s="328"/>
      <c r="F5" s="328"/>
    </row>
    <row r="6" spans="2:6" s="47" customFormat="1" ht="15" customHeight="1">
      <c r="B6" s="48" t="s">
        <v>465</v>
      </c>
      <c r="C6" s="48"/>
      <c r="D6" s="48"/>
      <c r="E6" s="48"/>
      <c r="F6" s="48"/>
    </row>
    <row r="7" spans="2:6" s="47" customFormat="1" ht="23.25" customHeight="1">
      <c r="B7" s="49"/>
      <c r="C7" s="49"/>
      <c r="D7" s="49"/>
      <c r="E7" s="50"/>
      <c r="F7" s="51" t="s">
        <v>466</v>
      </c>
    </row>
    <row r="8" spans="2:6" s="52" customFormat="1" ht="30" customHeight="1">
      <c r="B8" s="329" t="s">
        <v>499</v>
      </c>
      <c r="C8" s="329"/>
      <c r="D8" s="329"/>
      <c r="E8" s="161" t="s">
        <v>500</v>
      </c>
      <c r="F8" s="161" t="s">
        <v>501</v>
      </c>
    </row>
    <row r="9" spans="2:6" s="52" customFormat="1" ht="30" customHeight="1">
      <c r="B9" s="323"/>
      <c r="C9" s="323"/>
      <c r="D9" s="323"/>
      <c r="E9" s="58"/>
      <c r="F9" s="58"/>
    </row>
    <row r="10" spans="2:6" s="50" customFormat="1" ht="30" customHeight="1">
      <c r="B10" s="319" t="s">
        <v>494</v>
      </c>
      <c r="C10" s="319"/>
      <c r="D10" s="319"/>
      <c r="E10" s="163">
        <v>8478428593</v>
      </c>
      <c r="F10" s="54" t="s">
        <v>465</v>
      </c>
    </row>
    <row r="11" spans="2:6" s="50" customFormat="1" ht="30" customHeight="1">
      <c r="B11" s="319" t="s">
        <v>495</v>
      </c>
      <c r="C11" s="319"/>
      <c r="D11" s="319"/>
      <c r="E11" s="163">
        <v>8931075703</v>
      </c>
      <c r="F11" s="55"/>
    </row>
    <row r="12" spans="2:6" s="50" customFormat="1" ht="30" customHeight="1">
      <c r="B12" s="319" t="s">
        <v>496</v>
      </c>
      <c r="C12" s="319"/>
      <c r="D12" s="319"/>
      <c r="E12" s="163">
        <v>325445120</v>
      </c>
      <c r="F12" s="55"/>
    </row>
    <row r="13" spans="2:6" s="50" customFormat="1" ht="30" customHeight="1">
      <c r="B13" s="319" t="s">
        <v>497</v>
      </c>
      <c r="C13" s="319"/>
      <c r="D13" s="319"/>
      <c r="E13" s="163">
        <v>466296125</v>
      </c>
      <c r="F13" s="55"/>
    </row>
    <row r="14" spans="2:6" s="50" customFormat="1" ht="30" customHeight="1">
      <c r="B14" s="319" t="s">
        <v>498</v>
      </c>
      <c r="C14" s="319"/>
      <c r="D14" s="319"/>
      <c r="E14" s="163">
        <v>1220894418</v>
      </c>
      <c r="F14" s="55"/>
    </row>
    <row r="15" spans="2:6" s="50" customFormat="1" ht="30" customHeight="1">
      <c r="B15" s="320"/>
      <c r="C15" s="321"/>
      <c r="D15" s="322"/>
      <c r="E15" s="163"/>
      <c r="F15" s="55"/>
    </row>
    <row r="16" spans="2:6" s="50" customFormat="1" ht="30" customHeight="1">
      <c r="B16" s="320"/>
      <c r="C16" s="321"/>
      <c r="D16" s="322"/>
      <c r="E16" s="163"/>
      <c r="F16" s="55"/>
    </row>
    <row r="17" spans="2:6" s="50" customFormat="1" ht="30" customHeight="1">
      <c r="B17" s="320"/>
      <c r="C17" s="321"/>
      <c r="D17" s="322"/>
      <c r="E17" s="163"/>
      <c r="F17" s="55"/>
    </row>
    <row r="18" spans="2:6" s="50" customFormat="1" ht="30" customHeight="1">
      <c r="B18" s="320"/>
      <c r="C18" s="321"/>
      <c r="D18" s="322"/>
      <c r="E18" s="163"/>
      <c r="F18" s="55"/>
    </row>
    <row r="19" spans="2:6" s="50" customFormat="1" ht="30" customHeight="1">
      <c r="B19" s="320"/>
      <c r="C19" s="321"/>
      <c r="D19" s="322"/>
      <c r="E19" s="163"/>
      <c r="F19" s="55"/>
    </row>
    <row r="20" spans="2:6" s="50" customFormat="1" ht="30" customHeight="1">
      <c r="B20" s="319"/>
      <c r="C20" s="319"/>
      <c r="D20" s="319"/>
      <c r="E20" s="162"/>
      <c r="F20" s="56"/>
    </row>
    <row r="21" spans="2:6" s="53" customFormat="1" ht="30" customHeight="1" thickBot="1">
      <c r="B21" s="330"/>
      <c r="C21" s="330"/>
      <c r="D21" s="330"/>
      <c r="E21" s="162"/>
      <c r="F21" s="57"/>
    </row>
    <row r="22" spans="2:6" s="47" customFormat="1" ht="30" customHeight="1" thickTop="1">
      <c r="B22" s="331" t="s">
        <v>502</v>
      </c>
      <c r="C22" s="331"/>
      <c r="D22" s="331"/>
      <c r="E22" s="160">
        <f>SUM(E10:E14)</f>
        <v>19422139959</v>
      </c>
      <c r="F22" s="60"/>
    </row>
    <row r="23" spans="2:6" s="47" customFormat="1" ht="48" customHeight="1">
      <c r="B23" s="44"/>
      <c r="C23" s="44"/>
      <c r="D23" s="44"/>
      <c r="E23" s="44"/>
      <c r="F23" s="44"/>
    </row>
  </sheetData>
  <mergeCells count="17">
    <mergeCell ref="B20:D20"/>
    <mergeCell ref="B21:D21"/>
    <mergeCell ref="B22:D22"/>
    <mergeCell ref="B19:D19"/>
    <mergeCell ref="B3:F3"/>
    <mergeCell ref="B5:F5"/>
    <mergeCell ref="B8:D8"/>
    <mergeCell ref="B10:D10"/>
    <mergeCell ref="B11:D11"/>
    <mergeCell ref="B13:D13"/>
    <mergeCell ref="B18:D18"/>
    <mergeCell ref="B14:D14"/>
    <mergeCell ref="B12:D12"/>
    <mergeCell ref="B9:D9"/>
    <mergeCell ref="B15:D15"/>
    <mergeCell ref="B16:D16"/>
    <mergeCell ref="B17:D17"/>
  </mergeCells>
  <phoneticPr fontId="6" type="noConversion"/>
  <printOptions horizontalCentered="1"/>
  <pageMargins left="0.39370078740157483" right="0.19685039370078741" top="0.98425196850393704" bottom="0.98425196850393704" header="0.51181102362204722" footer="0.51181102362204722"/>
  <pageSetup paperSize="9" scale="86" firstPageNumber="29" orientation="portrait" useFirstPageNumber="1" r:id="rId1"/>
  <headerFooter alignWithMargins="0"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F499"/>
  <sheetViews>
    <sheetView view="pageBreakPreview" topLeftCell="A22" zoomScaleNormal="75" zoomScaleSheetLayoutView="100" workbookViewId="0">
      <selection activeCell="F56" sqref="F56"/>
    </sheetView>
  </sheetViews>
  <sheetFormatPr defaultRowHeight="13.5"/>
  <cols>
    <col min="1" max="1" width="15.25" style="506" customWidth="1"/>
    <col min="2" max="2" width="22.125" style="550" customWidth="1"/>
    <col min="3" max="3" width="19.625" style="506" customWidth="1"/>
    <col min="4" max="4" width="19.875" style="551" customWidth="1"/>
    <col min="5" max="5" width="17.125" style="506" customWidth="1"/>
    <col min="6" max="6" width="22.875" style="506" customWidth="1"/>
    <col min="7" max="256" width="9" style="506"/>
    <col min="257" max="257" width="15.25" style="506" customWidth="1"/>
    <col min="258" max="258" width="22.125" style="506" customWidth="1"/>
    <col min="259" max="259" width="19.625" style="506" customWidth="1"/>
    <col min="260" max="260" width="19.875" style="506" customWidth="1"/>
    <col min="261" max="261" width="17.125" style="506" customWidth="1"/>
    <col min="262" max="262" width="22.875" style="506" customWidth="1"/>
    <col min="263" max="512" width="9" style="506"/>
    <col min="513" max="513" width="15.25" style="506" customWidth="1"/>
    <col min="514" max="514" width="22.125" style="506" customWidth="1"/>
    <col min="515" max="515" width="19.625" style="506" customWidth="1"/>
    <col min="516" max="516" width="19.875" style="506" customWidth="1"/>
    <col min="517" max="517" width="17.125" style="506" customWidth="1"/>
    <col min="518" max="518" width="22.875" style="506" customWidth="1"/>
    <col min="519" max="768" width="9" style="506"/>
    <col min="769" max="769" width="15.25" style="506" customWidth="1"/>
    <col min="770" max="770" width="22.125" style="506" customWidth="1"/>
    <col min="771" max="771" width="19.625" style="506" customWidth="1"/>
    <col min="772" max="772" width="19.875" style="506" customWidth="1"/>
    <col min="773" max="773" width="17.125" style="506" customWidth="1"/>
    <col min="774" max="774" width="22.875" style="506" customWidth="1"/>
    <col min="775" max="1024" width="9" style="506"/>
    <col min="1025" max="1025" width="15.25" style="506" customWidth="1"/>
    <col min="1026" max="1026" width="22.125" style="506" customWidth="1"/>
    <col min="1027" max="1027" width="19.625" style="506" customWidth="1"/>
    <col min="1028" max="1028" width="19.875" style="506" customWidth="1"/>
    <col min="1029" max="1029" width="17.125" style="506" customWidth="1"/>
    <col min="1030" max="1030" width="22.875" style="506" customWidth="1"/>
    <col min="1031" max="1280" width="9" style="506"/>
    <col min="1281" max="1281" width="15.25" style="506" customWidth="1"/>
    <col min="1282" max="1282" width="22.125" style="506" customWidth="1"/>
    <col min="1283" max="1283" width="19.625" style="506" customWidth="1"/>
    <col min="1284" max="1284" width="19.875" style="506" customWidth="1"/>
    <col min="1285" max="1285" width="17.125" style="506" customWidth="1"/>
    <col min="1286" max="1286" width="22.875" style="506" customWidth="1"/>
    <col min="1287" max="1536" width="9" style="506"/>
    <col min="1537" max="1537" width="15.25" style="506" customWidth="1"/>
    <col min="1538" max="1538" width="22.125" style="506" customWidth="1"/>
    <col min="1539" max="1539" width="19.625" style="506" customWidth="1"/>
    <col min="1540" max="1540" width="19.875" style="506" customWidth="1"/>
    <col min="1541" max="1541" width="17.125" style="506" customWidth="1"/>
    <col min="1542" max="1542" width="22.875" style="506" customWidth="1"/>
    <col min="1543" max="1792" width="9" style="506"/>
    <col min="1793" max="1793" width="15.25" style="506" customWidth="1"/>
    <col min="1794" max="1794" width="22.125" style="506" customWidth="1"/>
    <col min="1795" max="1795" width="19.625" style="506" customWidth="1"/>
    <col min="1796" max="1796" width="19.875" style="506" customWidth="1"/>
    <col min="1797" max="1797" width="17.125" style="506" customWidth="1"/>
    <col min="1798" max="1798" width="22.875" style="506" customWidth="1"/>
    <col min="1799" max="2048" width="9" style="506"/>
    <col min="2049" max="2049" width="15.25" style="506" customWidth="1"/>
    <col min="2050" max="2050" width="22.125" style="506" customWidth="1"/>
    <col min="2051" max="2051" width="19.625" style="506" customWidth="1"/>
    <col min="2052" max="2052" width="19.875" style="506" customWidth="1"/>
    <col min="2053" max="2053" width="17.125" style="506" customWidth="1"/>
    <col min="2054" max="2054" width="22.875" style="506" customWidth="1"/>
    <col min="2055" max="2304" width="9" style="506"/>
    <col min="2305" max="2305" width="15.25" style="506" customWidth="1"/>
    <col min="2306" max="2306" width="22.125" style="506" customWidth="1"/>
    <col min="2307" max="2307" width="19.625" style="506" customWidth="1"/>
    <col min="2308" max="2308" width="19.875" style="506" customWidth="1"/>
    <col min="2309" max="2309" width="17.125" style="506" customWidth="1"/>
    <col min="2310" max="2310" width="22.875" style="506" customWidth="1"/>
    <col min="2311" max="2560" width="9" style="506"/>
    <col min="2561" max="2561" width="15.25" style="506" customWidth="1"/>
    <col min="2562" max="2562" width="22.125" style="506" customWidth="1"/>
    <col min="2563" max="2563" width="19.625" style="506" customWidth="1"/>
    <col min="2564" max="2564" width="19.875" style="506" customWidth="1"/>
    <col min="2565" max="2565" width="17.125" style="506" customWidth="1"/>
    <col min="2566" max="2566" width="22.875" style="506" customWidth="1"/>
    <col min="2567" max="2816" width="9" style="506"/>
    <col min="2817" max="2817" width="15.25" style="506" customWidth="1"/>
    <col min="2818" max="2818" width="22.125" style="506" customWidth="1"/>
    <col min="2819" max="2819" width="19.625" style="506" customWidth="1"/>
    <col min="2820" max="2820" width="19.875" style="506" customWidth="1"/>
    <col min="2821" max="2821" width="17.125" style="506" customWidth="1"/>
    <col min="2822" max="2822" width="22.875" style="506" customWidth="1"/>
    <col min="2823" max="3072" width="9" style="506"/>
    <col min="3073" max="3073" width="15.25" style="506" customWidth="1"/>
    <col min="3074" max="3074" width="22.125" style="506" customWidth="1"/>
    <col min="3075" max="3075" width="19.625" style="506" customWidth="1"/>
    <col min="3076" max="3076" width="19.875" style="506" customWidth="1"/>
    <col min="3077" max="3077" width="17.125" style="506" customWidth="1"/>
    <col min="3078" max="3078" width="22.875" style="506" customWidth="1"/>
    <col min="3079" max="3328" width="9" style="506"/>
    <col min="3329" max="3329" width="15.25" style="506" customWidth="1"/>
    <col min="3330" max="3330" width="22.125" style="506" customWidth="1"/>
    <col min="3331" max="3331" width="19.625" style="506" customWidth="1"/>
    <col min="3332" max="3332" width="19.875" style="506" customWidth="1"/>
    <col min="3333" max="3333" width="17.125" style="506" customWidth="1"/>
    <col min="3334" max="3334" width="22.875" style="506" customWidth="1"/>
    <col min="3335" max="3584" width="9" style="506"/>
    <col min="3585" max="3585" width="15.25" style="506" customWidth="1"/>
    <col min="3586" max="3586" width="22.125" style="506" customWidth="1"/>
    <col min="3587" max="3587" width="19.625" style="506" customWidth="1"/>
    <col min="3588" max="3588" width="19.875" style="506" customWidth="1"/>
    <col min="3589" max="3589" width="17.125" style="506" customWidth="1"/>
    <col min="3590" max="3590" width="22.875" style="506" customWidth="1"/>
    <col min="3591" max="3840" width="9" style="506"/>
    <col min="3841" max="3841" width="15.25" style="506" customWidth="1"/>
    <col min="3842" max="3842" width="22.125" style="506" customWidth="1"/>
    <col min="3843" max="3843" width="19.625" style="506" customWidth="1"/>
    <col min="3844" max="3844" width="19.875" style="506" customWidth="1"/>
    <col min="3845" max="3845" width="17.125" style="506" customWidth="1"/>
    <col min="3846" max="3846" width="22.875" style="506" customWidth="1"/>
    <col min="3847" max="4096" width="9" style="506"/>
    <col min="4097" max="4097" width="15.25" style="506" customWidth="1"/>
    <col min="4098" max="4098" width="22.125" style="506" customWidth="1"/>
    <col min="4099" max="4099" width="19.625" style="506" customWidth="1"/>
    <col min="4100" max="4100" width="19.875" style="506" customWidth="1"/>
    <col min="4101" max="4101" width="17.125" style="506" customWidth="1"/>
    <col min="4102" max="4102" width="22.875" style="506" customWidth="1"/>
    <col min="4103" max="4352" width="9" style="506"/>
    <col min="4353" max="4353" width="15.25" style="506" customWidth="1"/>
    <col min="4354" max="4354" width="22.125" style="506" customWidth="1"/>
    <col min="4355" max="4355" width="19.625" style="506" customWidth="1"/>
    <col min="4356" max="4356" width="19.875" style="506" customWidth="1"/>
    <col min="4357" max="4357" width="17.125" style="506" customWidth="1"/>
    <col min="4358" max="4358" width="22.875" style="506" customWidth="1"/>
    <col min="4359" max="4608" width="9" style="506"/>
    <col min="4609" max="4609" width="15.25" style="506" customWidth="1"/>
    <col min="4610" max="4610" width="22.125" style="506" customWidth="1"/>
    <col min="4611" max="4611" width="19.625" style="506" customWidth="1"/>
    <col min="4612" max="4612" width="19.875" style="506" customWidth="1"/>
    <col min="4613" max="4613" width="17.125" style="506" customWidth="1"/>
    <col min="4614" max="4614" width="22.875" style="506" customWidth="1"/>
    <col min="4615" max="4864" width="9" style="506"/>
    <col min="4865" max="4865" width="15.25" style="506" customWidth="1"/>
    <col min="4866" max="4866" width="22.125" style="506" customWidth="1"/>
    <col min="4867" max="4867" width="19.625" style="506" customWidth="1"/>
    <col min="4868" max="4868" width="19.875" style="506" customWidth="1"/>
    <col min="4869" max="4869" width="17.125" style="506" customWidth="1"/>
    <col min="4870" max="4870" width="22.875" style="506" customWidth="1"/>
    <col min="4871" max="5120" width="9" style="506"/>
    <col min="5121" max="5121" width="15.25" style="506" customWidth="1"/>
    <col min="5122" max="5122" width="22.125" style="506" customWidth="1"/>
    <col min="5123" max="5123" width="19.625" style="506" customWidth="1"/>
    <col min="5124" max="5124" width="19.875" style="506" customWidth="1"/>
    <col min="5125" max="5125" width="17.125" style="506" customWidth="1"/>
    <col min="5126" max="5126" width="22.875" style="506" customWidth="1"/>
    <col min="5127" max="5376" width="9" style="506"/>
    <col min="5377" max="5377" width="15.25" style="506" customWidth="1"/>
    <col min="5378" max="5378" width="22.125" style="506" customWidth="1"/>
    <col min="5379" max="5379" width="19.625" style="506" customWidth="1"/>
    <col min="5380" max="5380" width="19.875" style="506" customWidth="1"/>
    <col min="5381" max="5381" width="17.125" style="506" customWidth="1"/>
    <col min="5382" max="5382" width="22.875" style="506" customWidth="1"/>
    <col min="5383" max="5632" width="9" style="506"/>
    <col min="5633" max="5633" width="15.25" style="506" customWidth="1"/>
    <col min="5634" max="5634" width="22.125" style="506" customWidth="1"/>
    <col min="5635" max="5635" width="19.625" style="506" customWidth="1"/>
    <col min="5636" max="5636" width="19.875" style="506" customWidth="1"/>
    <col min="5637" max="5637" width="17.125" style="506" customWidth="1"/>
    <col min="5638" max="5638" width="22.875" style="506" customWidth="1"/>
    <col min="5639" max="5888" width="9" style="506"/>
    <col min="5889" max="5889" width="15.25" style="506" customWidth="1"/>
    <col min="5890" max="5890" width="22.125" style="506" customWidth="1"/>
    <col min="5891" max="5891" width="19.625" style="506" customWidth="1"/>
    <col min="5892" max="5892" width="19.875" style="506" customWidth="1"/>
    <col min="5893" max="5893" width="17.125" style="506" customWidth="1"/>
    <col min="5894" max="5894" width="22.875" style="506" customWidth="1"/>
    <col min="5895" max="6144" width="9" style="506"/>
    <col min="6145" max="6145" width="15.25" style="506" customWidth="1"/>
    <col min="6146" max="6146" width="22.125" style="506" customWidth="1"/>
    <col min="6147" max="6147" width="19.625" style="506" customWidth="1"/>
    <col min="6148" max="6148" width="19.875" style="506" customWidth="1"/>
    <col min="6149" max="6149" width="17.125" style="506" customWidth="1"/>
    <col min="6150" max="6150" width="22.875" style="506" customWidth="1"/>
    <col min="6151" max="6400" width="9" style="506"/>
    <col min="6401" max="6401" width="15.25" style="506" customWidth="1"/>
    <col min="6402" max="6402" width="22.125" style="506" customWidth="1"/>
    <col min="6403" max="6403" width="19.625" style="506" customWidth="1"/>
    <col min="6404" max="6404" width="19.875" style="506" customWidth="1"/>
    <col min="6405" max="6405" width="17.125" style="506" customWidth="1"/>
    <col min="6406" max="6406" width="22.875" style="506" customWidth="1"/>
    <col min="6407" max="6656" width="9" style="506"/>
    <col min="6657" max="6657" width="15.25" style="506" customWidth="1"/>
    <col min="6658" max="6658" width="22.125" style="506" customWidth="1"/>
    <col min="6659" max="6659" width="19.625" style="506" customWidth="1"/>
    <col min="6660" max="6660" width="19.875" style="506" customWidth="1"/>
    <col min="6661" max="6661" width="17.125" style="506" customWidth="1"/>
    <col min="6662" max="6662" width="22.875" style="506" customWidth="1"/>
    <col min="6663" max="6912" width="9" style="506"/>
    <col min="6913" max="6913" width="15.25" style="506" customWidth="1"/>
    <col min="6914" max="6914" width="22.125" style="506" customWidth="1"/>
    <col min="6915" max="6915" width="19.625" style="506" customWidth="1"/>
    <col min="6916" max="6916" width="19.875" style="506" customWidth="1"/>
    <col min="6917" max="6917" width="17.125" style="506" customWidth="1"/>
    <col min="6918" max="6918" width="22.875" style="506" customWidth="1"/>
    <col min="6919" max="7168" width="9" style="506"/>
    <col min="7169" max="7169" width="15.25" style="506" customWidth="1"/>
    <col min="7170" max="7170" width="22.125" style="506" customWidth="1"/>
    <col min="7171" max="7171" width="19.625" style="506" customWidth="1"/>
    <col min="7172" max="7172" width="19.875" style="506" customWidth="1"/>
    <col min="7173" max="7173" width="17.125" style="506" customWidth="1"/>
    <col min="7174" max="7174" width="22.875" style="506" customWidth="1"/>
    <col min="7175" max="7424" width="9" style="506"/>
    <col min="7425" max="7425" width="15.25" style="506" customWidth="1"/>
    <col min="7426" max="7426" width="22.125" style="506" customWidth="1"/>
    <col min="7427" max="7427" width="19.625" style="506" customWidth="1"/>
    <col min="7428" max="7428" width="19.875" style="506" customWidth="1"/>
    <col min="7429" max="7429" width="17.125" style="506" customWidth="1"/>
    <col min="7430" max="7430" width="22.875" style="506" customWidth="1"/>
    <col min="7431" max="7680" width="9" style="506"/>
    <col min="7681" max="7681" width="15.25" style="506" customWidth="1"/>
    <col min="7682" max="7682" width="22.125" style="506" customWidth="1"/>
    <col min="7683" max="7683" width="19.625" style="506" customWidth="1"/>
    <col min="7684" max="7684" width="19.875" style="506" customWidth="1"/>
    <col min="7685" max="7685" width="17.125" style="506" customWidth="1"/>
    <col min="7686" max="7686" width="22.875" style="506" customWidth="1"/>
    <col min="7687" max="7936" width="9" style="506"/>
    <col min="7937" max="7937" width="15.25" style="506" customWidth="1"/>
    <col min="7938" max="7938" width="22.125" style="506" customWidth="1"/>
    <col min="7939" max="7939" width="19.625" style="506" customWidth="1"/>
    <col min="7940" max="7940" width="19.875" style="506" customWidth="1"/>
    <col min="7941" max="7941" width="17.125" style="506" customWidth="1"/>
    <col min="7942" max="7942" width="22.875" style="506" customWidth="1"/>
    <col min="7943" max="8192" width="9" style="506"/>
    <col min="8193" max="8193" width="15.25" style="506" customWidth="1"/>
    <col min="8194" max="8194" width="22.125" style="506" customWidth="1"/>
    <col min="8195" max="8195" width="19.625" style="506" customWidth="1"/>
    <col min="8196" max="8196" width="19.875" style="506" customWidth="1"/>
    <col min="8197" max="8197" width="17.125" style="506" customWidth="1"/>
    <col min="8198" max="8198" width="22.875" style="506" customWidth="1"/>
    <col min="8199" max="8448" width="9" style="506"/>
    <col min="8449" max="8449" width="15.25" style="506" customWidth="1"/>
    <col min="8450" max="8450" width="22.125" style="506" customWidth="1"/>
    <col min="8451" max="8451" width="19.625" style="506" customWidth="1"/>
    <col min="8452" max="8452" width="19.875" style="506" customWidth="1"/>
    <col min="8453" max="8453" width="17.125" style="506" customWidth="1"/>
    <col min="8454" max="8454" width="22.875" style="506" customWidth="1"/>
    <col min="8455" max="8704" width="9" style="506"/>
    <col min="8705" max="8705" width="15.25" style="506" customWidth="1"/>
    <col min="8706" max="8706" width="22.125" style="506" customWidth="1"/>
    <col min="8707" max="8707" width="19.625" style="506" customWidth="1"/>
    <col min="8708" max="8708" width="19.875" style="506" customWidth="1"/>
    <col min="8709" max="8709" width="17.125" style="506" customWidth="1"/>
    <col min="8710" max="8710" width="22.875" style="506" customWidth="1"/>
    <col min="8711" max="8960" width="9" style="506"/>
    <col min="8961" max="8961" width="15.25" style="506" customWidth="1"/>
    <col min="8962" max="8962" width="22.125" style="506" customWidth="1"/>
    <col min="8963" max="8963" width="19.625" style="506" customWidth="1"/>
    <col min="8964" max="8964" width="19.875" style="506" customWidth="1"/>
    <col min="8965" max="8965" width="17.125" style="506" customWidth="1"/>
    <col min="8966" max="8966" width="22.875" style="506" customWidth="1"/>
    <col min="8967" max="9216" width="9" style="506"/>
    <col min="9217" max="9217" width="15.25" style="506" customWidth="1"/>
    <col min="9218" max="9218" width="22.125" style="506" customWidth="1"/>
    <col min="9219" max="9219" width="19.625" style="506" customWidth="1"/>
    <col min="9220" max="9220" width="19.875" style="506" customWidth="1"/>
    <col min="9221" max="9221" width="17.125" style="506" customWidth="1"/>
    <col min="9222" max="9222" width="22.875" style="506" customWidth="1"/>
    <col min="9223" max="9472" width="9" style="506"/>
    <col min="9473" max="9473" width="15.25" style="506" customWidth="1"/>
    <col min="9474" max="9474" width="22.125" style="506" customWidth="1"/>
    <col min="9475" max="9475" width="19.625" style="506" customWidth="1"/>
    <col min="9476" max="9476" width="19.875" style="506" customWidth="1"/>
    <col min="9477" max="9477" width="17.125" style="506" customWidth="1"/>
    <col min="9478" max="9478" width="22.875" style="506" customWidth="1"/>
    <col min="9479" max="9728" width="9" style="506"/>
    <col min="9729" max="9729" width="15.25" style="506" customWidth="1"/>
    <col min="9730" max="9730" width="22.125" style="506" customWidth="1"/>
    <col min="9731" max="9731" width="19.625" style="506" customWidth="1"/>
    <col min="9732" max="9732" width="19.875" style="506" customWidth="1"/>
    <col min="9733" max="9733" width="17.125" style="506" customWidth="1"/>
    <col min="9734" max="9734" width="22.875" style="506" customWidth="1"/>
    <col min="9735" max="9984" width="9" style="506"/>
    <col min="9985" max="9985" width="15.25" style="506" customWidth="1"/>
    <col min="9986" max="9986" width="22.125" style="506" customWidth="1"/>
    <col min="9987" max="9987" width="19.625" style="506" customWidth="1"/>
    <col min="9988" max="9988" width="19.875" style="506" customWidth="1"/>
    <col min="9989" max="9989" width="17.125" style="506" customWidth="1"/>
    <col min="9990" max="9990" width="22.875" style="506" customWidth="1"/>
    <col min="9991" max="10240" width="9" style="506"/>
    <col min="10241" max="10241" width="15.25" style="506" customWidth="1"/>
    <col min="10242" max="10242" width="22.125" style="506" customWidth="1"/>
    <col min="10243" max="10243" width="19.625" style="506" customWidth="1"/>
    <col min="10244" max="10244" width="19.875" style="506" customWidth="1"/>
    <col min="10245" max="10245" width="17.125" style="506" customWidth="1"/>
    <col min="10246" max="10246" width="22.875" style="506" customWidth="1"/>
    <col min="10247" max="10496" width="9" style="506"/>
    <col min="10497" max="10497" width="15.25" style="506" customWidth="1"/>
    <col min="10498" max="10498" width="22.125" style="506" customWidth="1"/>
    <col min="10499" max="10499" width="19.625" style="506" customWidth="1"/>
    <col min="10500" max="10500" width="19.875" style="506" customWidth="1"/>
    <col min="10501" max="10501" width="17.125" style="506" customWidth="1"/>
    <col min="10502" max="10502" width="22.875" style="506" customWidth="1"/>
    <col min="10503" max="10752" width="9" style="506"/>
    <col min="10753" max="10753" width="15.25" style="506" customWidth="1"/>
    <col min="10754" max="10754" width="22.125" style="506" customWidth="1"/>
    <col min="10755" max="10755" width="19.625" style="506" customWidth="1"/>
    <col min="10756" max="10756" width="19.875" style="506" customWidth="1"/>
    <col min="10757" max="10757" width="17.125" style="506" customWidth="1"/>
    <col min="10758" max="10758" width="22.875" style="506" customWidth="1"/>
    <col min="10759" max="11008" width="9" style="506"/>
    <col min="11009" max="11009" width="15.25" style="506" customWidth="1"/>
    <col min="11010" max="11010" width="22.125" style="506" customWidth="1"/>
    <col min="11011" max="11011" width="19.625" style="506" customWidth="1"/>
    <col min="11012" max="11012" width="19.875" style="506" customWidth="1"/>
    <col min="11013" max="11013" width="17.125" style="506" customWidth="1"/>
    <col min="11014" max="11014" width="22.875" style="506" customWidth="1"/>
    <col min="11015" max="11264" width="9" style="506"/>
    <col min="11265" max="11265" width="15.25" style="506" customWidth="1"/>
    <col min="11266" max="11266" width="22.125" style="506" customWidth="1"/>
    <col min="11267" max="11267" width="19.625" style="506" customWidth="1"/>
    <col min="11268" max="11268" width="19.875" style="506" customWidth="1"/>
    <col min="11269" max="11269" width="17.125" style="506" customWidth="1"/>
    <col min="11270" max="11270" width="22.875" style="506" customWidth="1"/>
    <col min="11271" max="11520" width="9" style="506"/>
    <col min="11521" max="11521" width="15.25" style="506" customWidth="1"/>
    <col min="11522" max="11522" width="22.125" style="506" customWidth="1"/>
    <col min="11523" max="11523" width="19.625" style="506" customWidth="1"/>
    <col min="11524" max="11524" width="19.875" style="506" customWidth="1"/>
    <col min="11525" max="11525" width="17.125" style="506" customWidth="1"/>
    <col min="11526" max="11526" width="22.875" style="506" customWidth="1"/>
    <col min="11527" max="11776" width="9" style="506"/>
    <col min="11777" max="11777" width="15.25" style="506" customWidth="1"/>
    <col min="11778" max="11778" width="22.125" style="506" customWidth="1"/>
    <col min="11779" max="11779" width="19.625" style="506" customWidth="1"/>
    <col min="11780" max="11780" width="19.875" style="506" customWidth="1"/>
    <col min="11781" max="11781" width="17.125" style="506" customWidth="1"/>
    <col min="11782" max="11782" width="22.875" style="506" customWidth="1"/>
    <col min="11783" max="12032" width="9" style="506"/>
    <col min="12033" max="12033" width="15.25" style="506" customWidth="1"/>
    <col min="12034" max="12034" width="22.125" style="506" customWidth="1"/>
    <col min="12035" max="12035" width="19.625" style="506" customWidth="1"/>
    <col min="12036" max="12036" width="19.875" style="506" customWidth="1"/>
    <col min="12037" max="12037" width="17.125" style="506" customWidth="1"/>
    <col min="12038" max="12038" width="22.875" style="506" customWidth="1"/>
    <col min="12039" max="12288" width="9" style="506"/>
    <col min="12289" max="12289" width="15.25" style="506" customWidth="1"/>
    <col min="12290" max="12290" width="22.125" style="506" customWidth="1"/>
    <col min="12291" max="12291" width="19.625" style="506" customWidth="1"/>
    <col min="12292" max="12292" width="19.875" style="506" customWidth="1"/>
    <col min="12293" max="12293" width="17.125" style="506" customWidth="1"/>
    <col min="12294" max="12294" width="22.875" style="506" customWidth="1"/>
    <col min="12295" max="12544" width="9" style="506"/>
    <col min="12545" max="12545" width="15.25" style="506" customWidth="1"/>
    <col min="12546" max="12546" width="22.125" style="506" customWidth="1"/>
    <col min="12547" max="12547" width="19.625" style="506" customWidth="1"/>
    <col min="12548" max="12548" width="19.875" style="506" customWidth="1"/>
    <col min="12549" max="12549" width="17.125" style="506" customWidth="1"/>
    <col min="12550" max="12550" width="22.875" style="506" customWidth="1"/>
    <col min="12551" max="12800" width="9" style="506"/>
    <col min="12801" max="12801" width="15.25" style="506" customWidth="1"/>
    <col min="12802" max="12802" width="22.125" style="506" customWidth="1"/>
    <col min="12803" max="12803" width="19.625" style="506" customWidth="1"/>
    <col min="12804" max="12804" width="19.875" style="506" customWidth="1"/>
    <col min="12805" max="12805" width="17.125" style="506" customWidth="1"/>
    <col min="12806" max="12806" width="22.875" style="506" customWidth="1"/>
    <col min="12807" max="13056" width="9" style="506"/>
    <col min="13057" max="13057" width="15.25" style="506" customWidth="1"/>
    <col min="13058" max="13058" width="22.125" style="506" customWidth="1"/>
    <col min="13059" max="13059" width="19.625" style="506" customWidth="1"/>
    <col min="13060" max="13060" width="19.875" style="506" customWidth="1"/>
    <col min="13061" max="13061" width="17.125" style="506" customWidth="1"/>
    <col min="13062" max="13062" width="22.875" style="506" customWidth="1"/>
    <col min="13063" max="13312" width="9" style="506"/>
    <col min="13313" max="13313" width="15.25" style="506" customWidth="1"/>
    <col min="13314" max="13314" width="22.125" style="506" customWidth="1"/>
    <col min="13315" max="13315" width="19.625" style="506" customWidth="1"/>
    <col min="13316" max="13316" width="19.875" style="506" customWidth="1"/>
    <col min="13317" max="13317" width="17.125" style="506" customWidth="1"/>
    <col min="13318" max="13318" width="22.875" style="506" customWidth="1"/>
    <col min="13319" max="13568" width="9" style="506"/>
    <col min="13569" max="13569" width="15.25" style="506" customWidth="1"/>
    <col min="13570" max="13570" width="22.125" style="506" customWidth="1"/>
    <col min="13571" max="13571" width="19.625" style="506" customWidth="1"/>
    <col min="13572" max="13572" width="19.875" style="506" customWidth="1"/>
    <col min="13573" max="13573" width="17.125" style="506" customWidth="1"/>
    <col min="13574" max="13574" width="22.875" style="506" customWidth="1"/>
    <col min="13575" max="13824" width="9" style="506"/>
    <col min="13825" max="13825" width="15.25" style="506" customWidth="1"/>
    <col min="13826" max="13826" width="22.125" style="506" customWidth="1"/>
    <col min="13827" max="13827" width="19.625" style="506" customWidth="1"/>
    <col min="13828" max="13828" width="19.875" style="506" customWidth="1"/>
    <col min="13829" max="13829" width="17.125" style="506" customWidth="1"/>
    <col min="13830" max="13830" width="22.875" style="506" customWidth="1"/>
    <col min="13831" max="14080" width="9" style="506"/>
    <col min="14081" max="14081" width="15.25" style="506" customWidth="1"/>
    <col min="14082" max="14082" width="22.125" style="506" customWidth="1"/>
    <col min="14083" max="14083" width="19.625" style="506" customWidth="1"/>
    <col min="14084" max="14084" width="19.875" style="506" customWidth="1"/>
    <col min="14085" max="14085" width="17.125" style="506" customWidth="1"/>
    <col min="14086" max="14086" width="22.875" style="506" customWidth="1"/>
    <col min="14087" max="14336" width="9" style="506"/>
    <col min="14337" max="14337" width="15.25" style="506" customWidth="1"/>
    <col min="14338" max="14338" width="22.125" style="506" customWidth="1"/>
    <col min="14339" max="14339" width="19.625" style="506" customWidth="1"/>
    <col min="14340" max="14340" width="19.875" style="506" customWidth="1"/>
    <col min="14341" max="14341" width="17.125" style="506" customWidth="1"/>
    <col min="14342" max="14342" width="22.875" style="506" customWidth="1"/>
    <col min="14343" max="14592" width="9" style="506"/>
    <col min="14593" max="14593" width="15.25" style="506" customWidth="1"/>
    <col min="14594" max="14594" width="22.125" style="506" customWidth="1"/>
    <col min="14595" max="14595" width="19.625" style="506" customWidth="1"/>
    <col min="14596" max="14596" width="19.875" style="506" customWidth="1"/>
    <col min="14597" max="14597" width="17.125" style="506" customWidth="1"/>
    <col min="14598" max="14598" width="22.875" style="506" customWidth="1"/>
    <col min="14599" max="14848" width="9" style="506"/>
    <col min="14849" max="14849" width="15.25" style="506" customWidth="1"/>
    <col min="14850" max="14850" width="22.125" style="506" customWidth="1"/>
    <col min="14851" max="14851" width="19.625" style="506" customWidth="1"/>
    <col min="14852" max="14852" width="19.875" style="506" customWidth="1"/>
    <col min="14853" max="14853" width="17.125" style="506" customWidth="1"/>
    <col min="14854" max="14854" width="22.875" style="506" customWidth="1"/>
    <col min="14855" max="15104" width="9" style="506"/>
    <col min="15105" max="15105" width="15.25" style="506" customWidth="1"/>
    <col min="15106" max="15106" width="22.125" style="506" customWidth="1"/>
    <col min="15107" max="15107" width="19.625" style="506" customWidth="1"/>
    <col min="15108" max="15108" width="19.875" style="506" customWidth="1"/>
    <col min="15109" max="15109" width="17.125" style="506" customWidth="1"/>
    <col min="15110" max="15110" width="22.875" style="506" customWidth="1"/>
    <col min="15111" max="15360" width="9" style="506"/>
    <col min="15361" max="15361" width="15.25" style="506" customWidth="1"/>
    <col min="15362" max="15362" width="22.125" style="506" customWidth="1"/>
    <col min="15363" max="15363" width="19.625" style="506" customWidth="1"/>
    <col min="15364" max="15364" width="19.875" style="506" customWidth="1"/>
    <col min="15365" max="15365" width="17.125" style="506" customWidth="1"/>
    <col min="15366" max="15366" width="22.875" style="506" customWidth="1"/>
    <col min="15367" max="15616" width="9" style="506"/>
    <col min="15617" max="15617" width="15.25" style="506" customWidth="1"/>
    <col min="15618" max="15618" width="22.125" style="506" customWidth="1"/>
    <col min="15619" max="15619" width="19.625" style="506" customWidth="1"/>
    <col min="15620" max="15620" width="19.875" style="506" customWidth="1"/>
    <col min="15621" max="15621" width="17.125" style="506" customWidth="1"/>
    <col min="15622" max="15622" width="22.875" style="506" customWidth="1"/>
    <col min="15623" max="15872" width="9" style="506"/>
    <col min="15873" max="15873" width="15.25" style="506" customWidth="1"/>
    <col min="15874" max="15874" width="22.125" style="506" customWidth="1"/>
    <col min="15875" max="15875" width="19.625" style="506" customWidth="1"/>
    <col min="15876" max="15876" width="19.875" style="506" customWidth="1"/>
    <col min="15877" max="15877" width="17.125" style="506" customWidth="1"/>
    <col min="15878" max="15878" width="22.875" style="506" customWidth="1"/>
    <col min="15879" max="16128" width="9" style="506"/>
    <col min="16129" max="16129" width="15.25" style="506" customWidth="1"/>
    <col min="16130" max="16130" width="22.125" style="506" customWidth="1"/>
    <col min="16131" max="16131" width="19.625" style="506" customWidth="1"/>
    <col min="16132" max="16132" width="19.875" style="506" customWidth="1"/>
    <col min="16133" max="16133" width="17.125" style="506" customWidth="1"/>
    <col min="16134" max="16134" width="22.875" style="506" customWidth="1"/>
    <col min="16135" max="16384" width="9" style="506"/>
  </cols>
  <sheetData>
    <row r="1" spans="1:5" ht="32.25" customHeight="1">
      <c r="A1" s="505" t="s">
        <v>877</v>
      </c>
      <c r="B1" s="505"/>
      <c r="C1" s="505"/>
      <c r="D1" s="505"/>
      <c r="E1" s="505"/>
    </row>
    <row r="2" spans="1:5" ht="21" customHeight="1">
      <c r="A2" s="507" t="s">
        <v>878</v>
      </c>
      <c r="B2" s="507"/>
      <c r="C2" s="507"/>
      <c r="D2" s="507"/>
      <c r="E2" s="507"/>
    </row>
    <row r="3" spans="1:5" ht="15" customHeight="1">
      <c r="A3" s="507" t="s">
        <v>879</v>
      </c>
      <c r="B3" s="507"/>
      <c r="C3" s="507"/>
      <c r="D3" s="507"/>
      <c r="E3" s="507"/>
    </row>
    <row r="4" spans="1:5" ht="23.25" customHeight="1">
      <c r="A4" s="508" t="s">
        <v>880</v>
      </c>
      <c r="B4" s="508"/>
      <c r="C4" s="508"/>
      <c r="D4" s="508"/>
      <c r="E4" s="509" t="s">
        <v>881</v>
      </c>
    </row>
    <row r="5" spans="1:5" s="515" customFormat="1" ht="27" customHeight="1">
      <c r="A5" s="510" t="s">
        <v>882</v>
      </c>
      <c r="B5" s="511" t="s">
        <v>883</v>
      </c>
      <c r="C5" s="512"/>
      <c r="D5" s="513" t="s">
        <v>884</v>
      </c>
      <c r="E5" s="514" t="s">
        <v>885</v>
      </c>
    </row>
    <row r="6" spans="1:5" s="508" customFormat="1" ht="27" customHeight="1">
      <c r="A6" s="516" t="s">
        <v>886</v>
      </c>
      <c r="B6" s="517" t="s">
        <v>887</v>
      </c>
      <c r="C6" s="517"/>
      <c r="D6" s="518">
        <v>74000000</v>
      </c>
      <c r="E6" s="519" t="s">
        <v>888</v>
      </c>
    </row>
    <row r="7" spans="1:5" s="508" customFormat="1" ht="27" customHeight="1">
      <c r="A7" s="516" t="s">
        <v>889</v>
      </c>
      <c r="B7" s="520" t="s">
        <v>890</v>
      </c>
      <c r="C7" s="520"/>
      <c r="D7" s="518">
        <v>4283026</v>
      </c>
      <c r="E7" s="521" t="s">
        <v>891</v>
      </c>
    </row>
    <row r="8" spans="1:5" s="508" customFormat="1" ht="27" customHeight="1">
      <c r="A8" s="516" t="s">
        <v>892</v>
      </c>
      <c r="B8" s="520" t="s">
        <v>893</v>
      </c>
      <c r="C8" s="520"/>
      <c r="D8" s="518">
        <v>4545454</v>
      </c>
      <c r="E8" s="521"/>
    </row>
    <row r="9" spans="1:5" s="508" customFormat="1" ht="27" customHeight="1">
      <c r="A9" s="516" t="s">
        <v>894</v>
      </c>
      <c r="B9" s="520" t="s">
        <v>895</v>
      </c>
      <c r="C9" s="520"/>
      <c r="D9" s="518">
        <v>44424164</v>
      </c>
      <c r="E9" s="521"/>
    </row>
    <row r="10" spans="1:5" s="508" customFormat="1" ht="27" customHeight="1">
      <c r="A10" s="516" t="s">
        <v>896</v>
      </c>
      <c r="B10" s="520" t="s">
        <v>897</v>
      </c>
      <c r="C10" s="520"/>
      <c r="D10" s="518">
        <v>12029519</v>
      </c>
      <c r="E10" s="521"/>
    </row>
    <row r="11" spans="1:5" s="508" customFormat="1" ht="27" customHeight="1">
      <c r="A11" s="516" t="s">
        <v>898</v>
      </c>
      <c r="B11" s="522" t="s">
        <v>899</v>
      </c>
      <c r="C11" s="523"/>
      <c r="D11" s="524">
        <v>148240000</v>
      </c>
      <c r="E11" s="521"/>
    </row>
    <row r="12" spans="1:5" s="508" customFormat="1" ht="27" customHeight="1">
      <c r="A12" s="516" t="s">
        <v>900</v>
      </c>
      <c r="B12" s="517" t="s">
        <v>901</v>
      </c>
      <c r="C12" s="517"/>
      <c r="D12" s="518">
        <v>26783932</v>
      </c>
      <c r="E12" s="521" t="s">
        <v>902</v>
      </c>
    </row>
    <row r="13" spans="1:5" s="508" customFormat="1" ht="27" customHeight="1">
      <c r="A13" s="516" t="s">
        <v>900</v>
      </c>
      <c r="B13" s="517" t="s">
        <v>903</v>
      </c>
      <c r="C13" s="517"/>
      <c r="D13" s="518">
        <v>25563174</v>
      </c>
      <c r="E13" s="521"/>
    </row>
    <row r="14" spans="1:5" s="508" customFormat="1" ht="27" customHeight="1">
      <c r="A14" s="516" t="s">
        <v>904</v>
      </c>
      <c r="B14" s="517" t="s">
        <v>905</v>
      </c>
      <c r="C14" s="517"/>
      <c r="D14" s="518">
        <v>1433000</v>
      </c>
      <c r="E14" s="521"/>
    </row>
    <row r="15" spans="1:5" s="508" customFormat="1" ht="27" customHeight="1">
      <c r="A15" s="516" t="s">
        <v>906</v>
      </c>
      <c r="B15" s="525" t="s">
        <v>907</v>
      </c>
      <c r="C15" s="526"/>
      <c r="D15" s="518">
        <v>27917082</v>
      </c>
      <c r="E15" s="521" t="s">
        <v>908</v>
      </c>
    </row>
    <row r="16" spans="1:5" s="508" customFormat="1" ht="27" customHeight="1">
      <c r="A16" s="516" t="s">
        <v>909</v>
      </c>
      <c r="B16" s="525" t="s">
        <v>910</v>
      </c>
      <c r="C16" s="526"/>
      <c r="D16" s="518">
        <v>2039709</v>
      </c>
      <c r="E16" s="521"/>
    </row>
    <row r="17" spans="1:5" s="508" customFormat="1" ht="27" customHeight="1">
      <c r="A17" s="516" t="s">
        <v>911</v>
      </c>
      <c r="B17" s="525" t="s">
        <v>912</v>
      </c>
      <c r="C17" s="526"/>
      <c r="D17" s="518">
        <v>2091355</v>
      </c>
      <c r="E17" s="521" t="s">
        <v>913</v>
      </c>
    </row>
    <row r="18" spans="1:5" s="508" customFormat="1" ht="27" customHeight="1">
      <c r="A18" s="516" t="s">
        <v>914</v>
      </c>
      <c r="B18" s="525" t="s">
        <v>915</v>
      </c>
      <c r="C18" s="526"/>
      <c r="D18" s="518">
        <v>21060123</v>
      </c>
      <c r="E18" s="521"/>
    </row>
    <row r="19" spans="1:5" s="508" customFormat="1" ht="27" customHeight="1">
      <c r="A19" s="527" t="s">
        <v>916</v>
      </c>
      <c r="B19" s="528" t="s">
        <v>917</v>
      </c>
      <c r="C19" s="529"/>
      <c r="D19" s="524">
        <v>40698610</v>
      </c>
      <c r="E19" s="519" t="s">
        <v>918</v>
      </c>
    </row>
    <row r="20" spans="1:5" s="508" customFormat="1" ht="27" customHeight="1">
      <c r="A20" s="527" t="s">
        <v>919</v>
      </c>
      <c r="B20" s="528" t="s">
        <v>920</v>
      </c>
      <c r="C20" s="529"/>
      <c r="D20" s="530">
        <v>29784000</v>
      </c>
      <c r="E20" s="519"/>
    </row>
    <row r="21" spans="1:5" s="508" customFormat="1" ht="27" customHeight="1">
      <c r="A21" s="527" t="s">
        <v>921</v>
      </c>
      <c r="B21" s="528" t="s">
        <v>922</v>
      </c>
      <c r="C21" s="529"/>
      <c r="D21" s="530">
        <v>437416000</v>
      </c>
      <c r="E21" s="519"/>
    </row>
    <row r="22" spans="1:5" s="508" customFormat="1" ht="27" customHeight="1">
      <c r="A22" s="527" t="s">
        <v>923</v>
      </c>
      <c r="B22" s="528" t="s">
        <v>924</v>
      </c>
      <c r="C22" s="529"/>
      <c r="D22" s="530">
        <v>18551066</v>
      </c>
      <c r="E22" s="519"/>
    </row>
    <row r="23" spans="1:5" s="508" customFormat="1" ht="27" customHeight="1">
      <c r="A23" s="527" t="s">
        <v>925</v>
      </c>
      <c r="B23" s="528" t="s">
        <v>926</v>
      </c>
      <c r="C23" s="529"/>
      <c r="D23" s="530">
        <v>14821266</v>
      </c>
      <c r="E23" s="519"/>
    </row>
    <row r="24" spans="1:5" s="508" customFormat="1" ht="27" customHeight="1">
      <c r="A24" s="527" t="s">
        <v>927</v>
      </c>
      <c r="B24" s="528" t="s">
        <v>928</v>
      </c>
      <c r="C24" s="529"/>
      <c r="D24" s="530">
        <v>17578400</v>
      </c>
      <c r="E24" s="519" t="s">
        <v>929</v>
      </c>
    </row>
    <row r="25" spans="1:5" s="508" customFormat="1" ht="27" customHeight="1">
      <c r="A25" s="527" t="s">
        <v>930</v>
      </c>
      <c r="B25" s="528" t="s">
        <v>931</v>
      </c>
      <c r="C25" s="529"/>
      <c r="D25" s="530">
        <v>15366833</v>
      </c>
      <c r="E25" s="519"/>
    </row>
    <row r="26" spans="1:5" s="508" customFormat="1" ht="27" customHeight="1">
      <c r="A26" s="527" t="s">
        <v>932</v>
      </c>
      <c r="B26" s="528" t="s">
        <v>933</v>
      </c>
      <c r="C26" s="529"/>
      <c r="D26" s="530">
        <v>46741730</v>
      </c>
      <c r="E26" s="519"/>
    </row>
    <row r="27" spans="1:5" s="508" customFormat="1" ht="27" customHeight="1">
      <c r="A27" s="531" t="s">
        <v>934</v>
      </c>
      <c r="B27" s="532" t="s">
        <v>935</v>
      </c>
      <c r="C27" s="533"/>
      <c r="D27" s="534">
        <v>49470000</v>
      </c>
      <c r="E27" s="535"/>
    </row>
    <row r="28" spans="1:5" s="508" customFormat="1" ht="27" customHeight="1">
      <c r="A28" s="536" t="s">
        <v>936</v>
      </c>
      <c r="B28" s="537" t="s">
        <v>937</v>
      </c>
      <c r="C28" s="538"/>
      <c r="D28" s="539">
        <v>8687000</v>
      </c>
      <c r="E28" s="540" t="s">
        <v>929</v>
      </c>
    </row>
    <row r="29" spans="1:5" s="508" customFormat="1" ht="27" customHeight="1">
      <c r="A29" s="527" t="s">
        <v>938</v>
      </c>
      <c r="B29" s="528" t="s">
        <v>939</v>
      </c>
      <c r="C29" s="529"/>
      <c r="D29" s="530">
        <v>347888800</v>
      </c>
      <c r="E29" s="519" t="s">
        <v>940</v>
      </c>
    </row>
    <row r="30" spans="1:5" s="508" customFormat="1" ht="27" customHeight="1">
      <c r="A30" s="527" t="s">
        <v>941</v>
      </c>
      <c r="B30" s="528" t="s">
        <v>942</v>
      </c>
      <c r="C30" s="541"/>
      <c r="D30" s="530">
        <v>1689526</v>
      </c>
      <c r="E30" s="519" t="s">
        <v>943</v>
      </c>
    </row>
    <row r="31" spans="1:5" s="508" customFormat="1" ht="27" customHeight="1">
      <c r="A31" s="527" t="s">
        <v>944</v>
      </c>
      <c r="B31" s="528" t="s">
        <v>945</v>
      </c>
      <c r="C31" s="541"/>
      <c r="D31" s="530">
        <v>3341200</v>
      </c>
      <c r="E31" s="519"/>
    </row>
    <row r="32" spans="1:5" s="508" customFormat="1" ht="27" customHeight="1">
      <c r="A32" s="527" t="s">
        <v>946</v>
      </c>
      <c r="B32" s="528" t="s">
        <v>947</v>
      </c>
      <c r="C32" s="541"/>
      <c r="D32" s="530">
        <v>20721165</v>
      </c>
      <c r="E32" s="519"/>
    </row>
    <row r="33" spans="1:6" s="508" customFormat="1" ht="27" customHeight="1">
      <c r="A33" s="527" t="s">
        <v>948</v>
      </c>
      <c r="B33" s="528" t="s">
        <v>949</v>
      </c>
      <c r="C33" s="541"/>
      <c r="D33" s="530">
        <v>16965200</v>
      </c>
      <c r="E33" s="519"/>
    </row>
    <row r="34" spans="1:6" s="508" customFormat="1" ht="27" customHeight="1">
      <c r="A34" s="527" t="s">
        <v>950</v>
      </c>
      <c r="B34" s="528" t="s">
        <v>951</v>
      </c>
      <c r="C34" s="541"/>
      <c r="D34" s="530">
        <v>550800000</v>
      </c>
      <c r="E34" s="519"/>
    </row>
    <row r="35" spans="1:6" s="508" customFormat="1" ht="27" customHeight="1">
      <c r="A35" s="527" t="s">
        <v>952</v>
      </c>
      <c r="B35" s="528" t="s">
        <v>953</v>
      </c>
      <c r="C35" s="542"/>
      <c r="D35" s="530">
        <v>17299020</v>
      </c>
      <c r="E35" s="519" t="s">
        <v>954</v>
      </c>
    </row>
    <row r="36" spans="1:6" s="508" customFormat="1" ht="27" customHeight="1">
      <c r="A36" s="527" t="s">
        <v>952</v>
      </c>
      <c r="B36" s="528" t="s">
        <v>955</v>
      </c>
      <c r="C36" s="542"/>
      <c r="D36" s="530">
        <v>22854465</v>
      </c>
      <c r="E36" s="519"/>
    </row>
    <row r="37" spans="1:6" s="508" customFormat="1" ht="27" customHeight="1">
      <c r="A37" s="527" t="s">
        <v>956</v>
      </c>
      <c r="B37" s="528" t="s">
        <v>957</v>
      </c>
      <c r="C37" s="542"/>
      <c r="D37" s="530">
        <v>26604176</v>
      </c>
      <c r="E37" s="519"/>
    </row>
    <row r="38" spans="1:6" s="508" customFormat="1" ht="27" customHeight="1">
      <c r="A38" s="527" t="s">
        <v>958</v>
      </c>
      <c r="B38" s="528" t="s">
        <v>959</v>
      </c>
      <c r="C38" s="542"/>
      <c r="D38" s="530">
        <v>28360500</v>
      </c>
      <c r="E38" s="519"/>
    </row>
    <row r="39" spans="1:6" s="508" customFormat="1" ht="27" customHeight="1">
      <c r="A39" s="527" t="s">
        <v>960</v>
      </c>
      <c r="B39" s="528" t="s">
        <v>961</v>
      </c>
      <c r="C39" s="542"/>
      <c r="D39" s="530">
        <v>219730000</v>
      </c>
      <c r="E39" s="519"/>
    </row>
    <row r="40" spans="1:6" s="508" customFormat="1" ht="27" customHeight="1">
      <c r="A40" s="527" t="s">
        <v>962</v>
      </c>
      <c r="B40" s="528" t="s">
        <v>963</v>
      </c>
      <c r="C40" s="529"/>
      <c r="D40" s="524">
        <v>34275834</v>
      </c>
      <c r="E40" s="519" t="s">
        <v>964</v>
      </c>
    </row>
    <row r="41" spans="1:6" s="508" customFormat="1" ht="27" customHeight="1">
      <c r="A41" s="527" t="s">
        <v>965</v>
      </c>
      <c r="B41" s="528" t="s">
        <v>966</v>
      </c>
      <c r="C41" s="529"/>
      <c r="D41" s="524">
        <v>24323600</v>
      </c>
      <c r="E41" s="519"/>
    </row>
    <row r="42" spans="1:6" s="508" customFormat="1" ht="27" customHeight="1">
      <c r="A42" s="527" t="s">
        <v>965</v>
      </c>
      <c r="B42" s="528" t="s">
        <v>967</v>
      </c>
      <c r="C42" s="529"/>
      <c r="D42" s="524">
        <v>9504600</v>
      </c>
      <c r="E42" s="519"/>
    </row>
    <row r="43" spans="1:6" s="508" customFormat="1" ht="27" customHeight="1">
      <c r="A43" s="527" t="s">
        <v>968</v>
      </c>
      <c r="B43" s="528" t="s">
        <v>969</v>
      </c>
      <c r="C43" s="529"/>
      <c r="D43" s="524">
        <v>9606800</v>
      </c>
      <c r="E43" s="519"/>
    </row>
    <row r="44" spans="1:6" s="508" customFormat="1" ht="27" hidden="1" customHeight="1">
      <c r="A44" s="527"/>
      <c r="B44" s="528"/>
      <c r="C44" s="542"/>
      <c r="D44" s="530"/>
      <c r="E44" s="519"/>
    </row>
    <row r="45" spans="1:6" s="508" customFormat="1" ht="27" hidden="1" customHeight="1">
      <c r="A45" s="527"/>
      <c r="B45" s="528"/>
      <c r="C45" s="542"/>
      <c r="D45" s="530"/>
      <c r="E45" s="519"/>
    </row>
    <row r="46" spans="1:6" s="508" customFormat="1" ht="27" hidden="1" customHeight="1">
      <c r="A46" s="527"/>
      <c r="B46" s="528"/>
      <c r="C46" s="542"/>
      <c r="D46" s="530"/>
      <c r="E46" s="519"/>
    </row>
    <row r="47" spans="1:6" s="508" customFormat="1" ht="30" customHeight="1">
      <c r="A47" s="543" t="s">
        <v>970</v>
      </c>
      <c r="B47" s="544"/>
      <c r="C47" s="544"/>
      <c r="D47" s="545">
        <f>SUM(D6:D46)</f>
        <v>2407490329</v>
      </c>
      <c r="E47" s="535"/>
      <c r="F47" s="546"/>
    </row>
    <row r="48" spans="1:6" s="547" customFormat="1" ht="14.25">
      <c r="B48" s="548"/>
      <c r="D48" s="549"/>
    </row>
    <row r="49" spans="2:4" s="547" customFormat="1" ht="14.25">
      <c r="B49" s="548"/>
      <c r="D49" s="549"/>
    </row>
    <row r="50" spans="2:4" s="547" customFormat="1" ht="14.25">
      <c r="B50" s="548"/>
      <c r="D50" s="549"/>
    </row>
    <row r="51" spans="2:4" s="547" customFormat="1" ht="14.25">
      <c r="B51" s="548"/>
      <c r="D51" s="549"/>
    </row>
    <row r="52" spans="2:4" s="547" customFormat="1" ht="14.25">
      <c r="B52" s="548"/>
      <c r="D52" s="549"/>
    </row>
    <row r="53" spans="2:4" s="547" customFormat="1" ht="14.25">
      <c r="B53" s="548"/>
      <c r="D53" s="549"/>
    </row>
    <row r="54" spans="2:4" s="547" customFormat="1" ht="14.25">
      <c r="B54" s="548"/>
      <c r="D54" s="549"/>
    </row>
    <row r="55" spans="2:4" s="547" customFormat="1" ht="14.25">
      <c r="B55" s="548"/>
      <c r="D55" s="549"/>
    </row>
    <row r="56" spans="2:4" s="547" customFormat="1" ht="14.25">
      <c r="B56" s="548"/>
      <c r="D56" s="549"/>
    </row>
    <row r="57" spans="2:4" s="547" customFormat="1" ht="14.25">
      <c r="B57" s="548"/>
      <c r="D57" s="549"/>
    </row>
    <row r="58" spans="2:4" s="547" customFormat="1" ht="14.25">
      <c r="B58" s="548"/>
      <c r="D58" s="549"/>
    </row>
    <row r="59" spans="2:4" s="547" customFormat="1" ht="14.25">
      <c r="B59" s="548"/>
      <c r="D59" s="549"/>
    </row>
    <row r="60" spans="2:4" s="547" customFormat="1" ht="14.25">
      <c r="B60" s="548"/>
      <c r="D60" s="549"/>
    </row>
    <row r="61" spans="2:4" s="547" customFormat="1" ht="14.25">
      <c r="B61" s="548"/>
      <c r="D61" s="549"/>
    </row>
    <row r="62" spans="2:4" s="547" customFormat="1" ht="14.25">
      <c r="B62" s="548"/>
      <c r="D62" s="549"/>
    </row>
    <row r="63" spans="2:4" s="547" customFormat="1" ht="14.25">
      <c r="B63" s="548"/>
      <c r="D63" s="549"/>
    </row>
    <row r="64" spans="2:4" s="547" customFormat="1" ht="14.25">
      <c r="B64" s="548"/>
      <c r="D64" s="549"/>
    </row>
    <row r="65" spans="2:4" s="547" customFormat="1" ht="14.25">
      <c r="B65" s="548"/>
      <c r="D65" s="549"/>
    </row>
    <row r="66" spans="2:4" s="547" customFormat="1" ht="14.25">
      <c r="B66" s="548"/>
      <c r="D66" s="549"/>
    </row>
    <row r="67" spans="2:4" s="547" customFormat="1" ht="14.25">
      <c r="B67" s="548"/>
      <c r="D67" s="549"/>
    </row>
    <row r="68" spans="2:4" s="547" customFormat="1" ht="14.25">
      <c r="B68" s="548"/>
      <c r="D68" s="549"/>
    </row>
    <row r="69" spans="2:4" s="547" customFormat="1" ht="14.25">
      <c r="B69" s="548"/>
      <c r="D69" s="549"/>
    </row>
    <row r="70" spans="2:4" s="547" customFormat="1" ht="14.25">
      <c r="B70" s="548"/>
      <c r="D70" s="549"/>
    </row>
    <row r="71" spans="2:4" s="547" customFormat="1" ht="14.25">
      <c r="B71" s="548"/>
      <c r="D71" s="549"/>
    </row>
    <row r="72" spans="2:4" s="547" customFormat="1" ht="14.25">
      <c r="B72" s="548"/>
      <c r="D72" s="549"/>
    </row>
    <row r="73" spans="2:4" s="547" customFormat="1" ht="14.25">
      <c r="B73" s="548"/>
      <c r="D73" s="549"/>
    </row>
    <row r="74" spans="2:4" s="547" customFormat="1" ht="14.25">
      <c r="B74" s="548"/>
      <c r="D74" s="549"/>
    </row>
    <row r="75" spans="2:4" s="547" customFormat="1" ht="14.25">
      <c r="B75" s="548"/>
      <c r="D75" s="549"/>
    </row>
    <row r="76" spans="2:4" s="547" customFormat="1" ht="14.25">
      <c r="B76" s="548"/>
      <c r="D76" s="549"/>
    </row>
    <row r="77" spans="2:4" s="547" customFormat="1" ht="14.25">
      <c r="B77" s="548"/>
      <c r="D77" s="549"/>
    </row>
    <row r="78" spans="2:4" s="547" customFormat="1" ht="14.25">
      <c r="B78" s="548"/>
      <c r="D78" s="549"/>
    </row>
    <row r="79" spans="2:4" s="547" customFormat="1" ht="14.25">
      <c r="B79" s="548"/>
      <c r="D79" s="549"/>
    </row>
    <row r="80" spans="2:4" s="547" customFormat="1" ht="14.25">
      <c r="B80" s="548"/>
      <c r="D80" s="549"/>
    </row>
    <row r="81" spans="2:4" s="547" customFormat="1" ht="14.25">
      <c r="B81" s="548"/>
      <c r="D81" s="549"/>
    </row>
    <row r="82" spans="2:4" s="547" customFormat="1" ht="14.25">
      <c r="B82" s="548"/>
      <c r="D82" s="549"/>
    </row>
    <row r="83" spans="2:4" s="547" customFormat="1" ht="14.25">
      <c r="B83" s="548"/>
      <c r="D83" s="549"/>
    </row>
    <row r="84" spans="2:4" s="547" customFormat="1" ht="14.25">
      <c r="B84" s="548"/>
      <c r="D84" s="549"/>
    </row>
    <row r="85" spans="2:4" s="547" customFormat="1" ht="14.25">
      <c r="B85" s="548"/>
      <c r="D85" s="549"/>
    </row>
    <row r="86" spans="2:4" s="547" customFormat="1" ht="14.25">
      <c r="B86" s="548"/>
      <c r="D86" s="549"/>
    </row>
    <row r="87" spans="2:4" s="547" customFormat="1" ht="14.25">
      <c r="B87" s="548"/>
      <c r="D87" s="549"/>
    </row>
    <row r="88" spans="2:4" s="547" customFormat="1" ht="14.25">
      <c r="B88" s="548"/>
      <c r="D88" s="549"/>
    </row>
    <row r="89" spans="2:4" s="547" customFormat="1" ht="14.25">
      <c r="B89" s="548"/>
      <c r="D89" s="549"/>
    </row>
    <row r="90" spans="2:4" s="547" customFormat="1" ht="14.25">
      <c r="B90" s="548"/>
      <c r="D90" s="549"/>
    </row>
    <row r="91" spans="2:4" s="547" customFormat="1" ht="14.25">
      <c r="B91" s="548"/>
      <c r="D91" s="549"/>
    </row>
    <row r="92" spans="2:4" s="547" customFormat="1" ht="14.25">
      <c r="B92" s="548"/>
      <c r="D92" s="549"/>
    </row>
    <row r="93" spans="2:4" s="547" customFormat="1" ht="14.25">
      <c r="B93" s="548"/>
      <c r="D93" s="549"/>
    </row>
    <row r="94" spans="2:4" s="547" customFormat="1" ht="14.25">
      <c r="B94" s="548"/>
      <c r="D94" s="549"/>
    </row>
    <row r="95" spans="2:4" s="547" customFormat="1" ht="14.25">
      <c r="B95" s="548"/>
      <c r="D95" s="549"/>
    </row>
    <row r="96" spans="2:4" s="547" customFormat="1" ht="14.25">
      <c r="B96" s="548"/>
      <c r="D96" s="549"/>
    </row>
    <row r="97" spans="2:4" s="547" customFormat="1" ht="14.25">
      <c r="B97" s="548"/>
      <c r="D97" s="549"/>
    </row>
    <row r="98" spans="2:4" s="547" customFormat="1" ht="14.25">
      <c r="B98" s="548"/>
      <c r="D98" s="549"/>
    </row>
    <row r="99" spans="2:4" s="547" customFormat="1" ht="14.25">
      <c r="B99" s="548"/>
      <c r="D99" s="549"/>
    </row>
    <row r="100" spans="2:4" s="547" customFormat="1" ht="14.25">
      <c r="B100" s="548"/>
      <c r="D100" s="549"/>
    </row>
    <row r="101" spans="2:4" s="547" customFormat="1" ht="14.25">
      <c r="B101" s="548"/>
      <c r="D101" s="549"/>
    </row>
    <row r="102" spans="2:4" s="547" customFormat="1" ht="14.25">
      <c r="B102" s="548"/>
      <c r="D102" s="549"/>
    </row>
    <row r="103" spans="2:4" s="547" customFormat="1" ht="14.25">
      <c r="B103" s="548"/>
      <c r="D103" s="549"/>
    </row>
    <row r="104" spans="2:4" s="547" customFormat="1" ht="14.25">
      <c r="B104" s="548"/>
      <c r="D104" s="549"/>
    </row>
    <row r="105" spans="2:4" s="547" customFormat="1" ht="14.25">
      <c r="B105" s="548"/>
      <c r="D105" s="549"/>
    </row>
    <row r="106" spans="2:4" s="547" customFormat="1" ht="14.25">
      <c r="B106" s="548"/>
      <c r="D106" s="549"/>
    </row>
    <row r="107" spans="2:4" s="547" customFormat="1" ht="14.25">
      <c r="B107" s="548"/>
      <c r="D107" s="549"/>
    </row>
    <row r="108" spans="2:4" s="547" customFormat="1" ht="14.25">
      <c r="B108" s="548"/>
      <c r="D108" s="549"/>
    </row>
    <row r="109" spans="2:4" s="547" customFormat="1" ht="14.25">
      <c r="B109" s="548"/>
      <c r="D109" s="549"/>
    </row>
    <row r="110" spans="2:4" s="547" customFormat="1" ht="14.25">
      <c r="B110" s="548"/>
      <c r="D110" s="549"/>
    </row>
    <row r="111" spans="2:4" s="547" customFormat="1" ht="14.25">
      <c r="B111" s="548"/>
      <c r="D111" s="549"/>
    </row>
    <row r="112" spans="2:4" s="547" customFormat="1" ht="14.25">
      <c r="B112" s="548"/>
      <c r="D112" s="549"/>
    </row>
    <row r="113" spans="2:4" s="547" customFormat="1" ht="14.25">
      <c r="B113" s="548"/>
      <c r="D113" s="549"/>
    </row>
    <row r="114" spans="2:4" s="547" customFormat="1" ht="14.25">
      <c r="B114" s="548"/>
      <c r="D114" s="549"/>
    </row>
    <row r="115" spans="2:4" s="547" customFormat="1" ht="14.25">
      <c r="B115" s="548"/>
      <c r="D115" s="549"/>
    </row>
    <row r="116" spans="2:4" s="547" customFormat="1" ht="14.25">
      <c r="B116" s="548"/>
      <c r="D116" s="549"/>
    </row>
    <row r="117" spans="2:4" s="547" customFormat="1" ht="14.25">
      <c r="B117" s="548"/>
      <c r="D117" s="549"/>
    </row>
    <row r="118" spans="2:4" s="547" customFormat="1" ht="14.25">
      <c r="B118" s="548"/>
      <c r="D118" s="549"/>
    </row>
    <row r="119" spans="2:4" s="547" customFormat="1" ht="14.25">
      <c r="B119" s="548"/>
      <c r="D119" s="549"/>
    </row>
    <row r="120" spans="2:4" s="547" customFormat="1" ht="14.25">
      <c r="B120" s="548"/>
      <c r="D120" s="549"/>
    </row>
    <row r="121" spans="2:4" s="547" customFormat="1" ht="14.25">
      <c r="B121" s="548"/>
      <c r="D121" s="549"/>
    </row>
    <row r="122" spans="2:4" s="547" customFormat="1" ht="14.25">
      <c r="B122" s="548"/>
      <c r="D122" s="549"/>
    </row>
    <row r="123" spans="2:4" s="547" customFormat="1" ht="14.25">
      <c r="B123" s="548"/>
      <c r="D123" s="549"/>
    </row>
    <row r="124" spans="2:4" s="547" customFormat="1" ht="14.25">
      <c r="B124" s="548"/>
      <c r="D124" s="549"/>
    </row>
    <row r="125" spans="2:4" s="547" customFormat="1" ht="14.25">
      <c r="B125" s="548"/>
      <c r="D125" s="549"/>
    </row>
    <row r="126" spans="2:4" s="547" customFormat="1" ht="14.25">
      <c r="B126" s="548"/>
      <c r="D126" s="549"/>
    </row>
    <row r="127" spans="2:4" s="547" customFormat="1" ht="14.25">
      <c r="B127" s="548"/>
      <c r="D127" s="549"/>
    </row>
    <row r="128" spans="2:4" s="547" customFormat="1" ht="14.25">
      <c r="B128" s="548"/>
      <c r="D128" s="549"/>
    </row>
    <row r="129" spans="2:4" s="547" customFormat="1" ht="14.25">
      <c r="B129" s="548"/>
      <c r="D129" s="549"/>
    </row>
    <row r="130" spans="2:4" s="547" customFormat="1" ht="14.25">
      <c r="B130" s="548"/>
      <c r="D130" s="549"/>
    </row>
    <row r="131" spans="2:4" s="547" customFormat="1" ht="14.25">
      <c r="B131" s="548"/>
      <c r="D131" s="549"/>
    </row>
    <row r="132" spans="2:4" s="547" customFormat="1" ht="14.25">
      <c r="B132" s="548"/>
      <c r="D132" s="549"/>
    </row>
    <row r="133" spans="2:4" s="547" customFormat="1" ht="14.25">
      <c r="B133" s="548"/>
      <c r="D133" s="549"/>
    </row>
    <row r="134" spans="2:4" s="547" customFormat="1" ht="14.25">
      <c r="B134" s="548"/>
      <c r="D134" s="549"/>
    </row>
    <row r="135" spans="2:4" s="547" customFormat="1" ht="14.25">
      <c r="B135" s="548"/>
      <c r="D135" s="549"/>
    </row>
    <row r="136" spans="2:4" s="547" customFormat="1" ht="14.25">
      <c r="B136" s="548"/>
      <c r="D136" s="549"/>
    </row>
    <row r="137" spans="2:4" s="547" customFormat="1" ht="14.25">
      <c r="B137" s="548"/>
      <c r="D137" s="549"/>
    </row>
    <row r="138" spans="2:4" s="547" customFormat="1" ht="14.25">
      <c r="B138" s="548"/>
      <c r="D138" s="549"/>
    </row>
    <row r="139" spans="2:4" s="547" customFormat="1" ht="14.25">
      <c r="B139" s="548"/>
      <c r="D139" s="549"/>
    </row>
    <row r="140" spans="2:4" s="547" customFormat="1" ht="14.25">
      <c r="B140" s="548"/>
      <c r="D140" s="549"/>
    </row>
    <row r="141" spans="2:4" s="547" customFormat="1" ht="14.25">
      <c r="B141" s="548"/>
      <c r="D141" s="549"/>
    </row>
    <row r="142" spans="2:4" s="547" customFormat="1" ht="14.25">
      <c r="B142" s="548"/>
      <c r="D142" s="549"/>
    </row>
    <row r="143" spans="2:4" s="547" customFormat="1" ht="14.25">
      <c r="B143" s="548"/>
      <c r="D143" s="549"/>
    </row>
    <row r="144" spans="2:4" s="547" customFormat="1" ht="14.25">
      <c r="B144" s="548"/>
      <c r="D144" s="549"/>
    </row>
    <row r="145" spans="2:4" s="547" customFormat="1" ht="14.25">
      <c r="B145" s="548"/>
      <c r="D145" s="549"/>
    </row>
    <row r="146" spans="2:4" s="547" customFormat="1" ht="14.25">
      <c r="B146" s="548"/>
      <c r="D146" s="549"/>
    </row>
    <row r="147" spans="2:4" s="547" customFormat="1" ht="14.25">
      <c r="B147" s="548"/>
      <c r="D147" s="549"/>
    </row>
    <row r="148" spans="2:4" s="547" customFormat="1" ht="14.25">
      <c r="B148" s="548"/>
      <c r="D148" s="549"/>
    </row>
    <row r="149" spans="2:4" s="547" customFormat="1" ht="14.25">
      <c r="B149" s="548"/>
      <c r="D149" s="549"/>
    </row>
    <row r="150" spans="2:4" s="547" customFormat="1" ht="14.25">
      <c r="B150" s="548"/>
      <c r="D150" s="549"/>
    </row>
    <row r="151" spans="2:4" s="547" customFormat="1" ht="14.25">
      <c r="B151" s="548"/>
      <c r="D151" s="549"/>
    </row>
    <row r="152" spans="2:4" s="547" customFormat="1" ht="14.25">
      <c r="B152" s="548"/>
      <c r="D152" s="549"/>
    </row>
    <row r="153" spans="2:4" s="547" customFormat="1" ht="14.25">
      <c r="B153" s="548"/>
      <c r="D153" s="549"/>
    </row>
    <row r="154" spans="2:4" s="547" customFormat="1" ht="14.25">
      <c r="B154" s="548"/>
      <c r="D154" s="549"/>
    </row>
    <row r="155" spans="2:4" s="547" customFormat="1" ht="14.25">
      <c r="B155" s="548"/>
      <c r="D155" s="549"/>
    </row>
    <row r="156" spans="2:4" s="547" customFormat="1" ht="14.25">
      <c r="B156" s="548"/>
      <c r="D156" s="549"/>
    </row>
    <row r="157" spans="2:4" s="547" customFormat="1" ht="14.25">
      <c r="B157" s="548"/>
      <c r="D157" s="549"/>
    </row>
    <row r="158" spans="2:4" s="547" customFormat="1" ht="14.25">
      <c r="B158" s="548"/>
      <c r="D158" s="549"/>
    </row>
    <row r="159" spans="2:4" s="547" customFormat="1" ht="14.25">
      <c r="B159" s="548"/>
      <c r="D159" s="549"/>
    </row>
    <row r="160" spans="2:4" s="547" customFormat="1" ht="14.25">
      <c r="B160" s="548"/>
      <c r="D160" s="549"/>
    </row>
    <row r="161" spans="2:4" s="547" customFormat="1" ht="14.25">
      <c r="B161" s="548"/>
      <c r="D161" s="549"/>
    </row>
    <row r="162" spans="2:4" s="547" customFormat="1" ht="14.25">
      <c r="B162" s="548"/>
      <c r="D162" s="549"/>
    </row>
    <row r="163" spans="2:4" s="547" customFormat="1" ht="14.25">
      <c r="B163" s="548"/>
      <c r="D163" s="549"/>
    </row>
    <row r="164" spans="2:4" s="547" customFormat="1" ht="14.25">
      <c r="B164" s="548"/>
      <c r="D164" s="549"/>
    </row>
    <row r="165" spans="2:4" s="547" customFormat="1" ht="14.25">
      <c r="B165" s="548"/>
      <c r="D165" s="549"/>
    </row>
    <row r="166" spans="2:4" s="547" customFormat="1" ht="14.25">
      <c r="B166" s="548"/>
      <c r="D166" s="549"/>
    </row>
    <row r="167" spans="2:4" s="547" customFormat="1" ht="14.25">
      <c r="B167" s="548"/>
      <c r="D167" s="549"/>
    </row>
    <row r="168" spans="2:4" s="547" customFormat="1" ht="14.25">
      <c r="B168" s="548"/>
      <c r="D168" s="549"/>
    </row>
    <row r="169" spans="2:4" s="547" customFormat="1" ht="14.25">
      <c r="B169" s="548"/>
      <c r="D169" s="549"/>
    </row>
    <row r="170" spans="2:4" s="547" customFormat="1" ht="14.25">
      <c r="B170" s="548"/>
      <c r="D170" s="549"/>
    </row>
    <row r="171" spans="2:4" s="547" customFormat="1" ht="14.25">
      <c r="B171" s="548"/>
      <c r="D171" s="549"/>
    </row>
    <row r="172" spans="2:4" s="547" customFormat="1" ht="14.25">
      <c r="B172" s="548"/>
      <c r="D172" s="549"/>
    </row>
    <row r="173" spans="2:4" s="547" customFormat="1" ht="14.25">
      <c r="B173" s="548"/>
      <c r="D173" s="549"/>
    </row>
    <row r="174" spans="2:4" s="547" customFormat="1" ht="14.25">
      <c r="B174" s="548"/>
      <c r="D174" s="549"/>
    </row>
    <row r="175" spans="2:4" s="547" customFormat="1" ht="14.25">
      <c r="B175" s="548"/>
      <c r="D175" s="549"/>
    </row>
    <row r="176" spans="2:4" s="547" customFormat="1" ht="14.25">
      <c r="B176" s="548"/>
      <c r="D176" s="549"/>
    </row>
    <row r="177" spans="2:4" s="547" customFormat="1" ht="14.25">
      <c r="B177" s="548"/>
      <c r="D177" s="549"/>
    </row>
    <row r="178" spans="2:4" s="547" customFormat="1" ht="14.25">
      <c r="B178" s="548"/>
      <c r="D178" s="549"/>
    </row>
    <row r="179" spans="2:4" s="547" customFormat="1" ht="14.25">
      <c r="B179" s="548"/>
      <c r="D179" s="549"/>
    </row>
    <row r="180" spans="2:4" s="547" customFormat="1" ht="14.25">
      <c r="B180" s="548"/>
      <c r="D180" s="549"/>
    </row>
    <row r="181" spans="2:4" s="547" customFormat="1" ht="14.25">
      <c r="B181" s="548"/>
      <c r="D181" s="549"/>
    </row>
    <row r="182" spans="2:4" s="547" customFormat="1" ht="14.25">
      <c r="B182" s="548"/>
      <c r="D182" s="549"/>
    </row>
    <row r="183" spans="2:4" s="547" customFormat="1" ht="14.25">
      <c r="B183" s="548"/>
      <c r="D183" s="549"/>
    </row>
    <row r="184" spans="2:4" s="547" customFormat="1" ht="14.25">
      <c r="B184" s="548"/>
      <c r="D184" s="549"/>
    </row>
    <row r="185" spans="2:4" s="547" customFormat="1" ht="14.25">
      <c r="B185" s="548"/>
      <c r="D185" s="549"/>
    </row>
    <row r="186" spans="2:4" s="547" customFormat="1" ht="14.25">
      <c r="B186" s="548"/>
      <c r="D186" s="549"/>
    </row>
    <row r="187" spans="2:4" s="547" customFormat="1" ht="14.25">
      <c r="B187" s="548"/>
      <c r="D187" s="549"/>
    </row>
    <row r="188" spans="2:4" s="547" customFormat="1" ht="14.25">
      <c r="B188" s="548"/>
      <c r="D188" s="549"/>
    </row>
    <row r="189" spans="2:4" s="547" customFormat="1" ht="14.25">
      <c r="B189" s="548"/>
      <c r="D189" s="549"/>
    </row>
    <row r="190" spans="2:4" s="547" customFormat="1" ht="14.25">
      <c r="B190" s="548"/>
      <c r="D190" s="549"/>
    </row>
    <row r="191" spans="2:4" s="547" customFormat="1" ht="14.25">
      <c r="B191" s="548"/>
      <c r="D191" s="549"/>
    </row>
    <row r="192" spans="2:4" s="547" customFormat="1" ht="14.25">
      <c r="B192" s="548"/>
      <c r="D192" s="549"/>
    </row>
    <row r="193" spans="2:4" s="547" customFormat="1" ht="14.25">
      <c r="B193" s="548"/>
      <c r="D193" s="549"/>
    </row>
    <row r="194" spans="2:4" s="547" customFormat="1" ht="14.25">
      <c r="B194" s="548"/>
      <c r="D194" s="549"/>
    </row>
    <row r="195" spans="2:4" s="547" customFormat="1" ht="14.25">
      <c r="B195" s="548"/>
      <c r="D195" s="549"/>
    </row>
    <row r="196" spans="2:4" s="547" customFormat="1" ht="14.25">
      <c r="B196" s="548"/>
      <c r="D196" s="549"/>
    </row>
    <row r="197" spans="2:4" s="547" customFormat="1" ht="14.25">
      <c r="B197" s="548"/>
      <c r="D197" s="549"/>
    </row>
    <row r="198" spans="2:4" s="547" customFormat="1" ht="14.25">
      <c r="B198" s="548"/>
      <c r="D198" s="549"/>
    </row>
    <row r="199" spans="2:4" s="547" customFormat="1" ht="14.25">
      <c r="B199" s="548"/>
      <c r="D199" s="549"/>
    </row>
    <row r="200" spans="2:4" s="547" customFormat="1" ht="14.25">
      <c r="B200" s="548"/>
      <c r="D200" s="549"/>
    </row>
    <row r="201" spans="2:4" s="547" customFormat="1" ht="14.25">
      <c r="B201" s="548"/>
      <c r="D201" s="549"/>
    </row>
    <row r="202" spans="2:4" s="547" customFormat="1" ht="14.25">
      <c r="B202" s="548"/>
      <c r="D202" s="549"/>
    </row>
    <row r="203" spans="2:4" s="547" customFormat="1" ht="14.25">
      <c r="B203" s="548"/>
      <c r="D203" s="549"/>
    </row>
    <row r="204" spans="2:4" s="547" customFormat="1" ht="14.25">
      <c r="B204" s="548"/>
      <c r="D204" s="549"/>
    </row>
    <row r="205" spans="2:4" s="547" customFormat="1" ht="14.25">
      <c r="B205" s="548"/>
      <c r="D205" s="549"/>
    </row>
    <row r="206" spans="2:4" s="547" customFormat="1" ht="14.25">
      <c r="B206" s="548"/>
      <c r="D206" s="549"/>
    </row>
    <row r="207" spans="2:4" s="547" customFormat="1" ht="14.25">
      <c r="B207" s="548"/>
      <c r="D207" s="549"/>
    </row>
    <row r="208" spans="2:4" s="547" customFormat="1" ht="14.25">
      <c r="B208" s="548"/>
      <c r="D208" s="549"/>
    </row>
    <row r="209" spans="2:4" s="547" customFormat="1" ht="14.25">
      <c r="B209" s="548"/>
      <c r="D209" s="549"/>
    </row>
    <row r="210" spans="2:4" s="547" customFormat="1" ht="14.25">
      <c r="B210" s="548"/>
      <c r="D210" s="549"/>
    </row>
    <row r="211" spans="2:4" s="547" customFormat="1" ht="14.25">
      <c r="B211" s="548"/>
      <c r="D211" s="549"/>
    </row>
    <row r="212" spans="2:4" s="547" customFormat="1" ht="14.25">
      <c r="B212" s="548"/>
      <c r="D212" s="549"/>
    </row>
    <row r="213" spans="2:4" s="547" customFormat="1" ht="14.25">
      <c r="B213" s="548"/>
      <c r="D213" s="549"/>
    </row>
    <row r="214" spans="2:4" s="547" customFormat="1" ht="14.25">
      <c r="B214" s="548"/>
      <c r="D214" s="549"/>
    </row>
    <row r="215" spans="2:4" s="547" customFormat="1" ht="14.25">
      <c r="B215" s="548"/>
      <c r="D215" s="549"/>
    </row>
    <row r="216" spans="2:4" s="547" customFormat="1" ht="14.25">
      <c r="B216" s="548"/>
      <c r="D216" s="549"/>
    </row>
    <row r="217" spans="2:4" s="547" customFormat="1" ht="14.25">
      <c r="B217" s="548"/>
      <c r="D217" s="549"/>
    </row>
    <row r="218" spans="2:4" s="547" customFormat="1" ht="14.25">
      <c r="B218" s="548"/>
      <c r="D218" s="549"/>
    </row>
    <row r="219" spans="2:4" s="547" customFormat="1" ht="14.25">
      <c r="B219" s="548"/>
      <c r="D219" s="549"/>
    </row>
    <row r="220" spans="2:4" s="547" customFormat="1" ht="14.25">
      <c r="B220" s="548"/>
      <c r="D220" s="549"/>
    </row>
    <row r="221" spans="2:4" s="547" customFormat="1" ht="14.25">
      <c r="B221" s="548"/>
      <c r="D221" s="549"/>
    </row>
    <row r="222" spans="2:4" s="547" customFormat="1" ht="14.25">
      <c r="B222" s="548"/>
      <c r="D222" s="549"/>
    </row>
    <row r="223" spans="2:4" s="547" customFormat="1" ht="14.25">
      <c r="B223" s="548"/>
      <c r="D223" s="549"/>
    </row>
    <row r="224" spans="2:4" s="547" customFormat="1" ht="14.25">
      <c r="B224" s="548"/>
      <c r="D224" s="549"/>
    </row>
    <row r="225" spans="2:4" s="547" customFormat="1" ht="14.25">
      <c r="B225" s="548"/>
      <c r="D225" s="549"/>
    </row>
    <row r="226" spans="2:4" s="547" customFormat="1" ht="14.25">
      <c r="B226" s="548"/>
      <c r="D226" s="549"/>
    </row>
    <row r="227" spans="2:4" s="547" customFormat="1" ht="14.25">
      <c r="B227" s="548"/>
      <c r="D227" s="549"/>
    </row>
    <row r="228" spans="2:4" s="547" customFormat="1" ht="14.25">
      <c r="B228" s="548"/>
      <c r="D228" s="549"/>
    </row>
    <row r="229" spans="2:4" s="547" customFormat="1" ht="14.25">
      <c r="B229" s="548"/>
      <c r="D229" s="549"/>
    </row>
    <row r="230" spans="2:4" s="547" customFormat="1" ht="14.25">
      <c r="B230" s="548"/>
      <c r="D230" s="549"/>
    </row>
    <row r="231" spans="2:4" s="547" customFormat="1" ht="14.25">
      <c r="B231" s="548"/>
      <c r="D231" s="549"/>
    </row>
    <row r="232" spans="2:4" s="547" customFormat="1" ht="14.25">
      <c r="B232" s="548"/>
      <c r="D232" s="549"/>
    </row>
    <row r="233" spans="2:4" s="547" customFormat="1" ht="14.25">
      <c r="B233" s="548"/>
      <c r="D233" s="549"/>
    </row>
    <row r="234" spans="2:4" s="547" customFormat="1" ht="14.25">
      <c r="B234" s="548"/>
      <c r="D234" s="549"/>
    </row>
    <row r="235" spans="2:4" s="547" customFormat="1" ht="14.25">
      <c r="B235" s="548"/>
      <c r="D235" s="549"/>
    </row>
    <row r="236" spans="2:4" s="547" customFormat="1" ht="14.25">
      <c r="B236" s="548"/>
      <c r="D236" s="549"/>
    </row>
    <row r="237" spans="2:4" s="547" customFormat="1" ht="14.25">
      <c r="B237" s="548"/>
      <c r="D237" s="549"/>
    </row>
    <row r="238" spans="2:4" s="547" customFormat="1" ht="14.25">
      <c r="B238" s="548"/>
      <c r="D238" s="549"/>
    </row>
    <row r="239" spans="2:4" s="547" customFormat="1" ht="14.25">
      <c r="B239" s="548"/>
      <c r="D239" s="549"/>
    </row>
    <row r="240" spans="2:4" s="547" customFormat="1" ht="14.25">
      <c r="B240" s="548"/>
      <c r="D240" s="549"/>
    </row>
    <row r="241" spans="2:4" s="547" customFormat="1" ht="14.25">
      <c r="B241" s="548"/>
      <c r="D241" s="549"/>
    </row>
    <row r="242" spans="2:4" s="547" customFormat="1" ht="14.25">
      <c r="B242" s="548"/>
      <c r="D242" s="549"/>
    </row>
    <row r="243" spans="2:4" s="547" customFormat="1" ht="14.25">
      <c r="B243" s="548"/>
      <c r="D243" s="549"/>
    </row>
    <row r="244" spans="2:4" s="547" customFormat="1" ht="14.25">
      <c r="B244" s="548"/>
      <c r="D244" s="549"/>
    </row>
    <row r="245" spans="2:4" s="547" customFormat="1" ht="14.25">
      <c r="B245" s="548"/>
      <c r="D245" s="549"/>
    </row>
    <row r="246" spans="2:4" s="547" customFormat="1" ht="14.25">
      <c r="B246" s="548"/>
      <c r="D246" s="549"/>
    </row>
    <row r="247" spans="2:4" s="547" customFormat="1" ht="14.25">
      <c r="B247" s="548"/>
      <c r="D247" s="549"/>
    </row>
    <row r="248" spans="2:4" s="547" customFormat="1" ht="14.25">
      <c r="B248" s="548"/>
      <c r="D248" s="549"/>
    </row>
    <row r="249" spans="2:4" s="547" customFormat="1" ht="14.25">
      <c r="B249" s="548"/>
      <c r="D249" s="549"/>
    </row>
    <row r="250" spans="2:4" s="547" customFormat="1" ht="14.25">
      <c r="B250" s="548"/>
      <c r="D250" s="549"/>
    </row>
    <row r="251" spans="2:4" s="547" customFormat="1" ht="14.25">
      <c r="B251" s="548"/>
      <c r="D251" s="549"/>
    </row>
    <row r="252" spans="2:4" s="547" customFormat="1" ht="14.25">
      <c r="B252" s="548"/>
      <c r="D252" s="549"/>
    </row>
    <row r="253" spans="2:4" s="547" customFormat="1" ht="14.25">
      <c r="B253" s="548"/>
      <c r="D253" s="549"/>
    </row>
    <row r="254" spans="2:4" s="547" customFormat="1" ht="14.25">
      <c r="B254" s="548"/>
      <c r="D254" s="549"/>
    </row>
    <row r="255" spans="2:4" s="547" customFormat="1" ht="14.25">
      <c r="B255" s="548"/>
      <c r="D255" s="549"/>
    </row>
    <row r="256" spans="2:4" s="547" customFormat="1" ht="14.25">
      <c r="B256" s="548"/>
      <c r="D256" s="549"/>
    </row>
    <row r="257" spans="2:4" s="547" customFormat="1" ht="14.25">
      <c r="B257" s="548"/>
      <c r="D257" s="549"/>
    </row>
    <row r="258" spans="2:4" s="547" customFormat="1" ht="14.25">
      <c r="B258" s="548"/>
      <c r="D258" s="549"/>
    </row>
    <row r="259" spans="2:4" s="547" customFormat="1" ht="14.25">
      <c r="B259" s="548"/>
      <c r="D259" s="549"/>
    </row>
    <row r="260" spans="2:4" s="547" customFormat="1" ht="14.25">
      <c r="B260" s="548"/>
      <c r="D260" s="549"/>
    </row>
    <row r="261" spans="2:4" s="547" customFormat="1" ht="14.25">
      <c r="B261" s="548"/>
      <c r="D261" s="549"/>
    </row>
    <row r="262" spans="2:4" s="547" customFormat="1" ht="14.25">
      <c r="B262" s="548"/>
      <c r="D262" s="549"/>
    </row>
    <row r="263" spans="2:4" s="547" customFormat="1" ht="14.25">
      <c r="B263" s="548"/>
      <c r="D263" s="549"/>
    </row>
    <row r="264" spans="2:4" s="547" customFormat="1" ht="14.25">
      <c r="B264" s="548"/>
      <c r="D264" s="549"/>
    </row>
    <row r="265" spans="2:4" s="547" customFormat="1" ht="14.25">
      <c r="B265" s="548"/>
      <c r="D265" s="549"/>
    </row>
    <row r="266" spans="2:4" s="547" customFormat="1" ht="14.25">
      <c r="B266" s="548"/>
      <c r="D266" s="549"/>
    </row>
    <row r="267" spans="2:4" s="547" customFormat="1" ht="14.25">
      <c r="B267" s="548"/>
      <c r="D267" s="549"/>
    </row>
    <row r="268" spans="2:4" s="547" customFormat="1" ht="14.25">
      <c r="B268" s="548"/>
      <c r="D268" s="549"/>
    </row>
    <row r="269" spans="2:4" s="547" customFormat="1" ht="14.25">
      <c r="B269" s="548"/>
      <c r="D269" s="549"/>
    </row>
    <row r="270" spans="2:4" s="547" customFormat="1" ht="14.25">
      <c r="B270" s="548"/>
      <c r="D270" s="549"/>
    </row>
    <row r="271" spans="2:4" s="547" customFormat="1" ht="14.25">
      <c r="B271" s="548"/>
      <c r="D271" s="549"/>
    </row>
    <row r="272" spans="2:4" s="547" customFormat="1" ht="14.25">
      <c r="B272" s="548"/>
      <c r="D272" s="549"/>
    </row>
    <row r="273" spans="2:4" s="547" customFormat="1" ht="14.25">
      <c r="B273" s="548"/>
      <c r="D273" s="549"/>
    </row>
    <row r="274" spans="2:4" s="547" customFormat="1" ht="14.25">
      <c r="B274" s="548"/>
      <c r="D274" s="549"/>
    </row>
    <row r="275" spans="2:4" s="547" customFormat="1" ht="14.25">
      <c r="B275" s="548"/>
      <c r="D275" s="549"/>
    </row>
    <row r="276" spans="2:4" s="547" customFormat="1" ht="14.25">
      <c r="B276" s="548"/>
      <c r="D276" s="549"/>
    </row>
    <row r="277" spans="2:4" s="547" customFormat="1" ht="14.25">
      <c r="B277" s="548"/>
      <c r="D277" s="549"/>
    </row>
    <row r="278" spans="2:4" s="547" customFormat="1" ht="14.25">
      <c r="B278" s="548"/>
      <c r="D278" s="549"/>
    </row>
    <row r="279" spans="2:4" s="547" customFormat="1" ht="14.25">
      <c r="B279" s="548"/>
      <c r="D279" s="549"/>
    </row>
    <row r="280" spans="2:4" s="547" customFormat="1" ht="14.25">
      <c r="B280" s="548"/>
      <c r="D280" s="549"/>
    </row>
    <row r="281" spans="2:4" s="547" customFormat="1" ht="14.25">
      <c r="B281" s="548"/>
      <c r="D281" s="549"/>
    </row>
    <row r="282" spans="2:4" s="547" customFormat="1" ht="14.25">
      <c r="B282" s="548"/>
      <c r="D282" s="549"/>
    </row>
    <row r="283" spans="2:4" s="547" customFormat="1" ht="14.25">
      <c r="B283" s="548"/>
      <c r="D283" s="549"/>
    </row>
    <row r="284" spans="2:4" s="547" customFormat="1" ht="14.25">
      <c r="B284" s="548"/>
      <c r="D284" s="549"/>
    </row>
    <row r="285" spans="2:4" s="547" customFormat="1" ht="14.25">
      <c r="B285" s="548"/>
      <c r="D285" s="549"/>
    </row>
    <row r="286" spans="2:4" s="547" customFormat="1" ht="14.25">
      <c r="B286" s="548"/>
      <c r="D286" s="549"/>
    </row>
    <row r="287" spans="2:4" s="547" customFormat="1" ht="14.25">
      <c r="B287" s="548"/>
      <c r="D287" s="549"/>
    </row>
    <row r="288" spans="2:4" s="547" customFormat="1" ht="14.25">
      <c r="B288" s="548"/>
      <c r="D288" s="549"/>
    </row>
    <row r="289" spans="2:4" s="547" customFormat="1" ht="14.25">
      <c r="B289" s="548"/>
      <c r="D289" s="549"/>
    </row>
    <row r="290" spans="2:4" s="547" customFormat="1" ht="14.25">
      <c r="B290" s="548"/>
      <c r="D290" s="549"/>
    </row>
    <row r="291" spans="2:4" s="547" customFormat="1" ht="14.25">
      <c r="B291" s="548"/>
      <c r="D291" s="549"/>
    </row>
    <row r="292" spans="2:4" s="547" customFormat="1" ht="14.25">
      <c r="B292" s="548"/>
      <c r="D292" s="549"/>
    </row>
    <row r="293" spans="2:4" s="547" customFormat="1" ht="14.25">
      <c r="B293" s="548"/>
      <c r="D293" s="549"/>
    </row>
    <row r="294" spans="2:4" s="547" customFormat="1" ht="14.25">
      <c r="B294" s="548"/>
      <c r="D294" s="549"/>
    </row>
    <row r="295" spans="2:4" s="547" customFormat="1" ht="14.25">
      <c r="B295" s="548"/>
      <c r="D295" s="549"/>
    </row>
    <row r="296" spans="2:4" s="547" customFormat="1" ht="14.25">
      <c r="B296" s="548"/>
      <c r="D296" s="549"/>
    </row>
    <row r="297" spans="2:4" s="547" customFormat="1" ht="14.25">
      <c r="B297" s="548"/>
      <c r="D297" s="549"/>
    </row>
    <row r="298" spans="2:4" s="547" customFormat="1" ht="14.25">
      <c r="B298" s="548"/>
      <c r="D298" s="549"/>
    </row>
    <row r="299" spans="2:4" s="547" customFormat="1" ht="14.25">
      <c r="B299" s="548"/>
      <c r="D299" s="549"/>
    </row>
    <row r="300" spans="2:4" s="547" customFormat="1" ht="14.25">
      <c r="B300" s="548"/>
      <c r="D300" s="549"/>
    </row>
    <row r="301" spans="2:4" s="547" customFormat="1" ht="14.25">
      <c r="B301" s="548"/>
      <c r="D301" s="549"/>
    </row>
    <row r="302" spans="2:4" s="547" customFormat="1" ht="14.25">
      <c r="B302" s="548"/>
      <c r="D302" s="549"/>
    </row>
    <row r="303" spans="2:4" s="547" customFormat="1" ht="14.25">
      <c r="B303" s="548"/>
      <c r="D303" s="549"/>
    </row>
    <row r="304" spans="2:4" s="547" customFormat="1" ht="14.25">
      <c r="B304" s="548"/>
      <c r="D304" s="549"/>
    </row>
    <row r="305" spans="2:4" s="547" customFormat="1" ht="14.25">
      <c r="B305" s="548"/>
      <c r="D305" s="549"/>
    </row>
    <row r="306" spans="2:4" s="547" customFormat="1" ht="14.25">
      <c r="B306" s="548"/>
      <c r="D306" s="549"/>
    </row>
    <row r="307" spans="2:4" s="547" customFormat="1" ht="14.25">
      <c r="B307" s="548"/>
      <c r="D307" s="549"/>
    </row>
    <row r="308" spans="2:4" s="547" customFormat="1" ht="14.25">
      <c r="B308" s="548"/>
      <c r="D308" s="549"/>
    </row>
    <row r="309" spans="2:4" s="547" customFormat="1" ht="14.25">
      <c r="B309" s="548"/>
      <c r="D309" s="549"/>
    </row>
    <row r="310" spans="2:4" s="547" customFormat="1" ht="14.25">
      <c r="B310" s="548"/>
      <c r="D310" s="549"/>
    </row>
    <row r="311" spans="2:4" s="547" customFormat="1" ht="14.25">
      <c r="B311" s="548"/>
      <c r="D311" s="549"/>
    </row>
    <row r="312" spans="2:4" s="547" customFormat="1" ht="14.25">
      <c r="B312" s="548"/>
      <c r="D312" s="549"/>
    </row>
    <row r="313" spans="2:4" s="547" customFormat="1" ht="14.25">
      <c r="B313" s="548"/>
      <c r="D313" s="549"/>
    </row>
    <row r="314" spans="2:4" s="547" customFormat="1" ht="14.25">
      <c r="B314" s="548"/>
      <c r="D314" s="549"/>
    </row>
    <row r="315" spans="2:4" s="547" customFormat="1" ht="14.25">
      <c r="B315" s="548"/>
      <c r="D315" s="549"/>
    </row>
    <row r="316" spans="2:4" s="547" customFormat="1" ht="14.25">
      <c r="B316" s="548"/>
      <c r="D316" s="549"/>
    </row>
    <row r="317" spans="2:4" s="547" customFormat="1" ht="14.25">
      <c r="B317" s="548"/>
      <c r="D317" s="549"/>
    </row>
    <row r="318" spans="2:4" s="547" customFormat="1" ht="14.25">
      <c r="B318" s="548"/>
      <c r="D318" s="549"/>
    </row>
    <row r="319" spans="2:4" s="547" customFormat="1" ht="14.25">
      <c r="B319" s="548"/>
      <c r="D319" s="549"/>
    </row>
    <row r="320" spans="2:4" s="547" customFormat="1" ht="14.25">
      <c r="B320" s="548"/>
      <c r="D320" s="549"/>
    </row>
    <row r="321" spans="2:4" s="547" customFormat="1" ht="14.25">
      <c r="B321" s="548"/>
      <c r="D321" s="549"/>
    </row>
    <row r="322" spans="2:4" s="547" customFormat="1" ht="14.25">
      <c r="B322" s="548"/>
      <c r="D322" s="549"/>
    </row>
    <row r="323" spans="2:4" s="547" customFormat="1" ht="14.25">
      <c r="B323" s="548"/>
      <c r="D323" s="549"/>
    </row>
    <row r="324" spans="2:4" s="547" customFormat="1" ht="14.25">
      <c r="B324" s="548"/>
      <c r="D324" s="549"/>
    </row>
    <row r="325" spans="2:4" s="547" customFormat="1" ht="14.25">
      <c r="B325" s="548"/>
      <c r="D325" s="549"/>
    </row>
    <row r="326" spans="2:4" s="547" customFormat="1" ht="14.25">
      <c r="B326" s="548"/>
      <c r="D326" s="549"/>
    </row>
    <row r="327" spans="2:4" s="547" customFormat="1" ht="14.25">
      <c r="B327" s="548"/>
      <c r="D327" s="549"/>
    </row>
    <row r="328" spans="2:4" s="547" customFormat="1" ht="14.25">
      <c r="B328" s="548"/>
      <c r="D328" s="549"/>
    </row>
    <row r="329" spans="2:4" s="547" customFormat="1" ht="14.25">
      <c r="B329" s="548"/>
      <c r="D329" s="549"/>
    </row>
    <row r="330" spans="2:4" s="547" customFormat="1" ht="14.25">
      <c r="B330" s="548"/>
      <c r="D330" s="549"/>
    </row>
    <row r="331" spans="2:4" s="547" customFormat="1" ht="14.25">
      <c r="B331" s="548"/>
      <c r="D331" s="549"/>
    </row>
    <row r="332" spans="2:4" s="547" customFormat="1" ht="14.25">
      <c r="B332" s="548"/>
      <c r="D332" s="549"/>
    </row>
    <row r="333" spans="2:4" s="547" customFormat="1" ht="14.25">
      <c r="B333" s="548"/>
      <c r="D333" s="549"/>
    </row>
    <row r="334" spans="2:4" s="547" customFormat="1" ht="14.25">
      <c r="B334" s="548"/>
      <c r="D334" s="549"/>
    </row>
    <row r="335" spans="2:4" s="547" customFormat="1" ht="14.25">
      <c r="B335" s="548"/>
      <c r="D335" s="549"/>
    </row>
    <row r="336" spans="2:4" s="547" customFormat="1" ht="14.25">
      <c r="B336" s="548"/>
      <c r="D336" s="549"/>
    </row>
    <row r="337" spans="2:4" s="547" customFormat="1" ht="14.25">
      <c r="B337" s="548"/>
      <c r="D337" s="549"/>
    </row>
    <row r="338" spans="2:4" s="547" customFormat="1" ht="14.25">
      <c r="B338" s="548"/>
      <c r="D338" s="549"/>
    </row>
    <row r="339" spans="2:4" s="547" customFormat="1" ht="14.25">
      <c r="B339" s="548"/>
      <c r="D339" s="549"/>
    </row>
    <row r="340" spans="2:4" s="547" customFormat="1" ht="14.25">
      <c r="B340" s="548"/>
      <c r="D340" s="549"/>
    </row>
    <row r="341" spans="2:4" s="547" customFormat="1" ht="14.25">
      <c r="B341" s="548"/>
      <c r="D341" s="549"/>
    </row>
    <row r="342" spans="2:4" s="547" customFormat="1" ht="14.25">
      <c r="B342" s="548"/>
      <c r="D342" s="549"/>
    </row>
    <row r="343" spans="2:4" s="547" customFormat="1" ht="14.25">
      <c r="B343" s="548"/>
      <c r="D343" s="549"/>
    </row>
    <row r="344" spans="2:4" s="547" customFormat="1" ht="14.25">
      <c r="B344" s="548"/>
      <c r="D344" s="549"/>
    </row>
    <row r="345" spans="2:4" s="547" customFormat="1" ht="14.25">
      <c r="B345" s="548"/>
      <c r="D345" s="549"/>
    </row>
    <row r="346" spans="2:4" s="547" customFormat="1" ht="14.25">
      <c r="B346" s="548"/>
      <c r="D346" s="549"/>
    </row>
    <row r="347" spans="2:4" s="547" customFormat="1" ht="14.25">
      <c r="B347" s="548"/>
      <c r="D347" s="549"/>
    </row>
    <row r="348" spans="2:4" s="547" customFormat="1" ht="14.25">
      <c r="B348" s="548"/>
      <c r="D348" s="549"/>
    </row>
    <row r="349" spans="2:4" s="547" customFormat="1" ht="14.25">
      <c r="B349" s="548"/>
      <c r="D349" s="549"/>
    </row>
    <row r="350" spans="2:4" s="547" customFormat="1" ht="14.25">
      <c r="B350" s="548"/>
      <c r="D350" s="549"/>
    </row>
    <row r="351" spans="2:4" s="547" customFormat="1" ht="14.25">
      <c r="B351" s="548"/>
      <c r="D351" s="549"/>
    </row>
    <row r="352" spans="2:4" s="547" customFormat="1" ht="14.25">
      <c r="B352" s="548"/>
      <c r="D352" s="549"/>
    </row>
    <row r="353" spans="2:4" s="547" customFormat="1" ht="14.25">
      <c r="B353" s="548"/>
      <c r="D353" s="549"/>
    </row>
    <row r="354" spans="2:4" s="547" customFormat="1" ht="14.25">
      <c r="B354" s="548"/>
      <c r="D354" s="549"/>
    </row>
    <row r="355" spans="2:4" s="547" customFormat="1" ht="14.25">
      <c r="B355" s="548"/>
      <c r="D355" s="549"/>
    </row>
    <row r="356" spans="2:4" s="547" customFormat="1" ht="14.25">
      <c r="B356" s="548"/>
      <c r="D356" s="549"/>
    </row>
    <row r="357" spans="2:4" s="547" customFormat="1" ht="14.25">
      <c r="B357" s="548"/>
      <c r="D357" s="549"/>
    </row>
    <row r="358" spans="2:4" s="547" customFormat="1" ht="14.25">
      <c r="B358" s="548"/>
      <c r="D358" s="549"/>
    </row>
    <row r="359" spans="2:4" s="547" customFormat="1" ht="14.25">
      <c r="B359" s="548"/>
      <c r="D359" s="549"/>
    </row>
    <row r="360" spans="2:4" s="547" customFormat="1" ht="14.25">
      <c r="B360" s="548"/>
      <c r="D360" s="549"/>
    </row>
    <row r="361" spans="2:4" s="547" customFormat="1" ht="14.25">
      <c r="B361" s="548"/>
      <c r="D361" s="549"/>
    </row>
    <row r="362" spans="2:4" s="547" customFormat="1" ht="14.25">
      <c r="B362" s="548"/>
      <c r="D362" s="549"/>
    </row>
    <row r="363" spans="2:4" s="547" customFormat="1" ht="14.25">
      <c r="B363" s="548"/>
      <c r="D363" s="549"/>
    </row>
    <row r="364" spans="2:4" s="547" customFormat="1" ht="14.25">
      <c r="B364" s="548"/>
      <c r="D364" s="549"/>
    </row>
    <row r="365" spans="2:4" s="547" customFormat="1" ht="14.25">
      <c r="B365" s="548"/>
      <c r="D365" s="549"/>
    </row>
    <row r="366" spans="2:4" s="547" customFormat="1" ht="14.25">
      <c r="B366" s="548"/>
      <c r="D366" s="549"/>
    </row>
    <row r="367" spans="2:4" s="547" customFormat="1" ht="14.25">
      <c r="B367" s="548"/>
      <c r="D367" s="549"/>
    </row>
    <row r="368" spans="2:4" s="547" customFormat="1" ht="14.25">
      <c r="B368" s="548"/>
      <c r="D368" s="549"/>
    </row>
    <row r="369" spans="2:4" s="547" customFormat="1" ht="14.25">
      <c r="B369" s="548"/>
      <c r="D369" s="549"/>
    </row>
    <row r="370" spans="2:4" s="547" customFormat="1" ht="14.25">
      <c r="B370" s="548"/>
      <c r="D370" s="549"/>
    </row>
    <row r="371" spans="2:4" s="547" customFormat="1" ht="14.25">
      <c r="B371" s="548"/>
      <c r="D371" s="549"/>
    </row>
    <row r="372" spans="2:4" s="547" customFormat="1" ht="14.25">
      <c r="B372" s="548"/>
      <c r="D372" s="549"/>
    </row>
    <row r="373" spans="2:4" s="547" customFormat="1" ht="14.25">
      <c r="B373" s="548"/>
      <c r="D373" s="549"/>
    </row>
    <row r="374" spans="2:4" s="547" customFormat="1" ht="14.25">
      <c r="B374" s="548"/>
      <c r="D374" s="549"/>
    </row>
    <row r="375" spans="2:4" s="547" customFormat="1" ht="14.25">
      <c r="B375" s="548"/>
      <c r="D375" s="549"/>
    </row>
    <row r="376" spans="2:4" s="547" customFormat="1" ht="14.25">
      <c r="B376" s="548"/>
      <c r="D376" s="549"/>
    </row>
    <row r="377" spans="2:4" s="547" customFormat="1" ht="14.25">
      <c r="B377" s="548"/>
      <c r="D377" s="549"/>
    </row>
    <row r="378" spans="2:4" s="547" customFormat="1" ht="14.25">
      <c r="B378" s="548"/>
      <c r="D378" s="549"/>
    </row>
    <row r="379" spans="2:4" s="547" customFormat="1" ht="14.25">
      <c r="B379" s="548"/>
      <c r="D379" s="549"/>
    </row>
    <row r="380" spans="2:4" s="547" customFormat="1" ht="14.25">
      <c r="B380" s="548"/>
      <c r="D380" s="549"/>
    </row>
    <row r="381" spans="2:4" s="547" customFormat="1" ht="14.25">
      <c r="B381" s="548"/>
      <c r="D381" s="549"/>
    </row>
    <row r="382" spans="2:4" s="547" customFormat="1" ht="14.25">
      <c r="B382" s="548"/>
      <c r="D382" s="549"/>
    </row>
    <row r="383" spans="2:4" s="547" customFormat="1" ht="14.25">
      <c r="B383" s="548"/>
      <c r="D383" s="549"/>
    </row>
    <row r="384" spans="2:4" s="547" customFormat="1" ht="14.25">
      <c r="B384" s="548"/>
      <c r="D384" s="549"/>
    </row>
    <row r="385" spans="2:4" s="547" customFormat="1" ht="14.25">
      <c r="B385" s="548"/>
      <c r="D385" s="549"/>
    </row>
    <row r="386" spans="2:4" s="547" customFormat="1" ht="14.25">
      <c r="B386" s="548"/>
      <c r="D386" s="549"/>
    </row>
    <row r="387" spans="2:4" s="547" customFormat="1" ht="14.25">
      <c r="B387" s="548"/>
      <c r="D387" s="549"/>
    </row>
    <row r="388" spans="2:4" s="547" customFormat="1" ht="14.25">
      <c r="B388" s="548"/>
      <c r="D388" s="549"/>
    </row>
    <row r="389" spans="2:4" s="547" customFormat="1" ht="14.25">
      <c r="B389" s="548"/>
      <c r="D389" s="549"/>
    </row>
    <row r="390" spans="2:4" s="547" customFormat="1" ht="14.25">
      <c r="B390" s="548"/>
      <c r="D390" s="549"/>
    </row>
    <row r="391" spans="2:4" s="547" customFormat="1" ht="14.25">
      <c r="B391" s="548"/>
      <c r="D391" s="549"/>
    </row>
    <row r="392" spans="2:4" s="547" customFormat="1" ht="14.25">
      <c r="B392" s="548"/>
      <c r="D392" s="549"/>
    </row>
    <row r="393" spans="2:4" s="547" customFormat="1" ht="14.25">
      <c r="B393" s="548"/>
      <c r="D393" s="549"/>
    </row>
    <row r="394" spans="2:4" s="547" customFormat="1" ht="14.25">
      <c r="B394" s="548"/>
      <c r="D394" s="549"/>
    </row>
    <row r="395" spans="2:4" s="547" customFormat="1" ht="14.25">
      <c r="B395" s="548"/>
      <c r="D395" s="549"/>
    </row>
    <row r="396" spans="2:4" s="547" customFormat="1" ht="14.25">
      <c r="B396" s="548"/>
      <c r="D396" s="549"/>
    </row>
    <row r="397" spans="2:4" s="547" customFormat="1" ht="14.25">
      <c r="B397" s="548"/>
      <c r="D397" s="549"/>
    </row>
    <row r="398" spans="2:4" s="547" customFormat="1" ht="14.25">
      <c r="B398" s="548"/>
      <c r="D398" s="549"/>
    </row>
    <row r="399" spans="2:4" s="547" customFormat="1" ht="14.25">
      <c r="B399" s="548"/>
      <c r="D399" s="549"/>
    </row>
    <row r="400" spans="2:4" s="547" customFormat="1" ht="14.25">
      <c r="B400" s="548"/>
      <c r="D400" s="549"/>
    </row>
    <row r="401" spans="2:4" s="547" customFormat="1" ht="14.25">
      <c r="B401" s="548"/>
      <c r="D401" s="549"/>
    </row>
    <row r="402" spans="2:4" s="547" customFormat="1" ht="14.25">
      <c r="B402" s="548"/>
      <c r="D402" s="549"/>
    </row>
    <row r="403" spans="2:4" s="547" customFormat="1" ht="14.25">
      <c r="B403" s="548"/>
      <c r="D403" s="549"/>
    </row>
    <row r="404" spans="2:4" s="547" customFormat="1" ht="14.25">
      <c r="B404" s="548"/>
      <c r="D404" s="549"/>
    </row>
    <row r="405" spans="2:4" s="547" customFormat="1" ht="14.25">
      <c r="B405" s="548"/>
      <c r="D405" s="549"/>
    </row>
    <row r="406" spans="2:4" s="547" customFormat="1" ht="14.25">
      <c r="B406" s="548"/>
      <c r="D406" s="549"/>
    </row>
    <row r="407" spans="2:4" s="547" customFormat="1" ht="14.25">
      <c r="B407" s="548"/>
      <c r="D407" s="549"/>
    </row>
    <row r="408" spans="2:4" s="547" customFormat="1" ht="14.25">
      <c r="B408" s="548"/>
      <c r="D408" s="549"/>
    </row>
    <row r="409" spans="2:4" s="547" customFormat="1" ht="14.25">
      <c r="B409" s="548"/>
      <c r="D409" s="549"/>
    </row>
    <row r="410" spans="2:4" s="547" customFormat="1" ht="14.25">
      <c r="B410" s="548"/>
      <c r="D410" s="549"/>
    </row>
    <row r="411" spans="2:4" s="547" customFormat="1" ht="14.25">
      <c r="B411" s="548"/>
      <c r="D411" s="549"/>
    </row>
    <row r="412" spans="2:4" s="547" customFormat="1" ht="14.25">
      <c r="B412" s="548"/>
      <c r="D412" s="549"/>
    </row>
    <row r="413" spans="2:4" s="547" customFormat="1" ht="14.25">
      <c r="B413" s="548"/>
      <c r="D413" s="549"/>
    </row>
    <row r="414" spans="2:4" s="547" customFormat="1" ht="14.25">
      <c r="B414" s="548"/>
      <c r="D414" s="549"/>
    </row>
    <row r="415" spans="2:4" s="547" customFormat="1" ht="14.25">
      <c r="B415" s="548"/>
      <c r="D415" s="549"/>
    </row>
    <row r="416" spans="2:4" s="547" customFormat="1" ht="14.25">
      <c r="B416" s="548"/>
      <c r="D416" s="549"/>
    </row>
    <row r="417" spans="2:4" s="547" customFormat="1" ht="14.25">
      <c r="B417" s="548"/>
      <c r="D417" s="549"/>
    </row>
    <row r="418" spans="2:4" s="547" customFormat="1" ht="14.25">
      <c r="B418" s="548"/>
      <c r="D418" s="549"/>
    </row>
    <row r="419" spans="2:4" s="547" customFormat="1" ht="14.25">
      <c r="B419" s="548"/>
      <c r="D419" s="549"/>
    </row>
    <row r="420" spans="2:4" s="547" customFormat="1" ht="14.25">
      <c r="B420" s="548"/>
      <c r="D420" s="549"/>
    </row>
    <row r="421" spans="2:4" s="547" customFormat="1" ht="14.25">
      <c r="B421" s="548"/>
      <c r="D421" s="549"/>
    </row>
    <row r="422" spans="2:4" s="547" customFormat="1" ht="14.25">
      <c r="B422" s="548"/>
      <c r="D422" s="549"/>
    </row>
    <row r="423" spans="2:4" s="547" customFormat="1" ht="14.25">
      <c r="B423" s="548"/>
      <c r="D423" s="549"/>
    </row>
    <row r="424" spans="2:4" s="547" customFormat="1" ht="14.25">
      <c r="B424" s="548"/>
      <c r="D424" s="549"/>
    </row>
    <row r="425" spans="2:4" s="547" customFormat="1" ht="14.25">
      <c r="B425" s="548"/>
      <c r="D425" s="549"/>
    </row>
    <row r="426" spans="2:4" s="547" customFormat="1" ht="14.25">
      <c r="B426" s="548"/>
      <c r="D426" s="549"/>
    </row>
    <row r="427" spans="2:4" s="547" customFormat="1" ht="14.25">
      <c r="B427" s="548"/>
      <c r="D427" s="549"/>
    </row>
    <row r="428" spans="2:4" s="547" customFormat="1" ht="14.25">
      <c r="B428" s="548"/>
      <c r="D428" s="549"/>
    </row>
    <row r="429" spans="2:4" s="547" customFormat="1" ht="14.25">
      <c r="B429" s="548"/>
      <c r="D429" s="549"/>
    </row>
    <row r="430" spans="2:4" s="547" customFormat="1" ht="14.25">
      <c r="B430" s="548"/>
      <c r="D430" s="549"/>
    </row>
    <row r="431" spans="2:4" s="547" customFormat="1" ht="14.25">
      <c r="B431" s="548"/>
      <c r="D431" s="549"/>
    </row>
    <row r="432" spans="2:4" s="547" customFormat="1" ht="14.25">
      <c r="B432" s="548"/>
      <c r="D432" s="549"/>
    </row>
    <row r="433" spans="2:4" s="547" customFormat="1" ht="14.25">
      <c r="B433" s="548"/>
      <c r="D433" s="549"/>
    </row>
    <row r="434" spans="2:4" s="547" customFormat="1" ht="14.25">
      <c r="B434" s="548"/>
      <c r="D434" s="549"/>
    </row>
    <row r="435" spans="2:4" s="547" customFormat="1" ht="14.25">
      <c r="B435" s="548"/>
      <c r="D435" s="549"/>
    </row>
    <row r="436" spans="2:4" s="547" customFormat="1" ht="14.25">
      <c r="B436" s="548"/>
      <c r="D436" s="549"/>
    </row>
    <row r="437" spans="2:4" s="547" customFormat="1" ht="14.25">
      <c r="B437" s="548"/>
      <c r="D437" s="549"/>
    </row>
    <row r="438" spans="2:4" s="547" customFormat="1" ht="14.25">
      <c r="B438" s="548"/>
      <c r="D438" s="549"/>
    </row>
    <row r="439" spans="2:4" s="547" customFormat="1" ht="14.25">
      <c r="B439" s="548"/>
      <c r="D439" s="549"/>
    </row>
    <row r="440" spans="2:4" s="547" customFormat="1" ht="14.25">
      <c r="B440" s="548"/>
      <c r="D440" s="549"/>
    </row>
    <row r="441" spans="2:4" s="547" customFormat="1" ht="14.25">
      <c r="B441" s="548"/>
      <c r="D441" s="549"/>
    </row>
    <row r="442" spans="2:4" s="547" customFormat="1" ht="14.25">
      <c r="B442" s="548"/>
      <c r="D442" s="549"/>
    </row>
    <row r="443" spans="2:4" s="547" customFormat="1" ht="14.25">
      <c r="B443" s="548"/>
      <c r="D443" s="549"/>
    </row>
    <row r="444" spans="2:4" s="547" customFormat="1" ht="14.25">
      <c r="B444" s="548"/>
      <c r="D444" s="549"/>
    </row>
    <row r="445" spans="2:4" s="547" customFormat="1" ht="14.25">
      <c r="B445" s="548"/>
      <c r="D445" s="549"/>
    </row>
    <row r="446" spans="2:4" s="547" customFormat="1" ht="14.25">
      <c r="B446" s="548"/>
      <c r="D446" s="549"/>
    </row>
    <row r="447" spans="2:4" s="547" customFormat="1" ht="14.25">
      <c r="B447" s="548"/>
      <c r="D447" s="549"/>
    </row>
    <row r="448" spans="2:4" s="547" customFormat="1" ht="14.25">
      <c r="B448" s="548"/>
      <c r="D448" s="549"/>
    </row>
    <row r="449" spans="2:4" s="547" customFormat="1" ht="14.25">
      <c r="B449" s="548"/>
      <c r="D449" s="549"/>
    </row>
    <row r="450" spans="2:4" s="547" customFormat="1" ht="14.25">
      <c r="B450" s="548"/>
      <c r="D450" s="549"/>
    </row>
    <row r="451" spans="2:4" s="547" customFormat="1" ht="14.25">
      <c r="B451" s="548"/>
      <c r="D451" s="549"/>
    </row>
    <row r="452" spans="2:4" s="547" customFormat="1" ht="14.25">
      <c r="B452" s="548"/>
      <c r="D452" s="549"/>
    </row>
    <row r="453" spans="2:4" s="547" customFormat="1" ht="14.25">
      <c r="B453" s="548"/>
      <c r="D453" s="549"/>
    </row>
    <row r="454" spans="2:4" s="547" customFormat="1" ht="14.25">
      <c r="B454" s="548"/>
      <c r="D454" s="549"/>
    </row>
    <row r="455" spans="2:4" s="547" customFormat="1" ht="14.25">
      <c r="B455" s="548"/>
      <c r="D455" s="549"/>
    </row>
    <row r="456" spans="2:4" s="547" customFormat="1" ht="14.25">
      <c r="B456" s="548"/>
      <c r="D456" s="549"/>
    </row>
    <row r="457" spans="2:4" s="547" customFormat="1" ht="14.25">
      <c r="B457" s="548"/>
      <c r="D457" s="549"/>
    </row>
    <row r="458" spans="2:4" s="547" customFormat="1" ht="14.25">
      <c r="B458" s="548"/>
      <c r="D458" s="549"/>
    </row>
    <row r="459" spans="2:4" s="547" customFormat="1" ht="14.25">
      <c r="B459" s="548"/>
      <c r="D459" s="549"/>
    </row>
    <row r="460" spans="2:4" s="547" customFormat="1" ht="14.25">
      <c r="B460" s="548"/>
      <c r="D460" s="549"/>
    </row>
    <row r="461" spans="2:4" s="547" customFormat="1" ht="14.25">
      <c r="B461" s="548"/>
      <c r="D461" s="549"/>
    </row>
    <row r="462" spans="2:4" s="547" customFormat="1" ht="14.25">
      <c r="B462" s="548"/>
      <c r="D462" s="549"/>
    </row>
    <row r="463" spans="2:4" s="547" customFormat="1" ht="14.25">
      <c r="B463" s="548"/>
      <c r="D463" s="549"/>
    </row>
    <row r="464" spans="2:4" s="547" customFormat="1" ht="14.25">
      <c r="B464" s="548"/>
      <c r="D464" s="549"/>
    </row>
    <row r="465" spans="2:4" s="547" customFormat="1" ht="14.25">
      <c r="B465" s="548"/>
      <c r="D465" s="549"/>
    </row>
    <row r="466" spans="2:4" s="547" customFormat="1" ht="14.25">
      <c r="B466" s="548"/>
      <c r="D466" s="549"/>
    </row>
    <row r="467" spans="2:4" s="547" customFormat="1" ht="14.25">
      <c r="B467" s="548"/>
      <c r="D467" s="549"/>
    </row>
    <row r="468" spans="2:4" s="547" customFormat="1" ht="14.25">
      <c r="B468" s="548"/>
      <c r="D468" s="549"/>
    </row>
    <row r="469" spans="2:4" s="547" customFormat="1" ht="14.25">
      <c r="B469" s="548"/>
      <c r="D469" s="549"/>
    </row>
    <row r="470" spans="2:4" s="547" customFormat="1" ht="14.25">
      <c r="B470" s="548"/>
      <c r="D470" s="549"/>
    </row>
    <row r="471" spans="2:4" s="547" customFormat="1" ht="14.25">
      <c r="B471" s="548"/>
      <c r="D471" s="549"/>
    </row>
    <row r="472" spans="2:4" s="547" customFormat="1" ht="14.25">
      <c r="B472" s="548"/>
      <c r="D472" s="549"/>
    </row>
    <row r="473" spans="2:4" s="547" customFormat="1" ht="14.25">
      <c r="B473" s="548"/>
      <c r="D473" s="549"/>
    </row>
    <row r="474" spans="2:4" s="547" customFormat="1" ht="14.25">
      <c r="B474" s="548"/>
      <c r="D474" s="549"/>
    </row>
    <row r="475" spans="2:4" s="547" customFormat="1" ht="14.25">
      <c r="B475" s="548"/>
      <c r="D475" s="549"/>
    </row>
    <row r="476" spans="2:4" s="547" customFormat="1" ht="14.25">
      <c r="B476" s="548"/>
      <c r="D476" s="549"/>
    </row>
    <row r="477" spans="2:4" s="547" customFormat="1" ht="14.25">
      <c r="B477" s="548"/>
      <c r="D477" s="549"/>
    </row>
    <row r="478" spans="2:4" s="547" customFormat="1" ht="14.25">
      <c r="B478" s="548"/>
      <c r="D478" s="549"/>
    </row>
    <row r="479" spans="2:4" s="547" customFormat="1" ht="14.25">
      <c r="B479" s="548"/>
      <c r="D479" s="549"/>
    </row>
    <row r="480" spans="2:4" s="547" customFormat="1" ht="14.25">
      <c r="B480" s="548"/>
      <c r="D480" s="549"/>
    </row>
    <row r="481" spans="2:4" s="547" customFormat="1" ht="14.25">
      <c r="B481" s="548"/>
      <c r="D481" s="549"/>
    </row>
    <row r="482" spans="2:4" s="547" customFormat="1" ht="14.25">
      <c r="B482" s="548"/>
      <c r="D482" s="549"/>
    </row>
    <row r="483" spans="2:4" s="547" customFormat="1" ht="14.25">
      <c r="B483" s="548"/>
      <c r="D483" s="549"/>
    </row>
    <row r="484" spans="2:4" s="547" customFormat="1" ht="14.25">
      <c r="B484" s="548"/>
      <c r="D484" s="549"/>
    </row>
    <row r="485" spans="2:4" s="547" customFormat="1" ht="14.25">
      <c r="B485" s="548"/>
      <c r="D485" s="549"/>
    </row>
    <row r="486" spans="2:4" s="547" customFormat="1" ht="14.25">
      <c r="B486" s="548"/>
      <c r="D486" s="549"/>
    </row>
    <row r="487" spans="2:4" s="547" customFormat="1" ht="14.25">
      <c r="B487" s="548"/>
      <c r="D487" s="549"/>
    </row>
    <row r="488" spans="2:4" s="547" customFormat="1" ht="14.25">
      <c r="B488" s="548"/>
      <c r="D488" s="549"/>
    </row>
    <row r="489" spans="2:4" s="547" customFormat="1" ht="14.25">
      <c r="B489" s="548"/>
      <c r="D489" s="549"/>
    </row>
    <row r="490" spans="2:4" s="547" customFormat="1" ht="14.25">
      <c r="B490" s="548"/>
      <c r="D490" s="549"/>
    </row>
    <row r="491" spans="2:4" s="547" customFormat="1" ht="14.25">
      <c r="B491" s="548"/>
      <c r="D491" s="549"/>
    </row>
    <row r="492" spans="2:4" s="547" customFormat="1" ht="14.25">
      <c r="B492" s="548"/>
      <c r="D492" s="549"/>
    </row>
    <row r="493" spans="2:4" s="547" customFormat="1" ht="14.25">
      <c r="B493" s="548"/>
      <c r="D493" s="549"/>
    </row>
    <row r="494" spans="2:4" s="547" customFormat="1" ht="14.25">
      <c r="B494" s="548"/>
      <c r="D494" s="549"/>
    </row>
    <row r="495" spans="2:4" s="547" customFormat="1" ht="14.25">
      <c r="B495" s="548"/>
      <c r="D495" s="549"/>
    </row>
    <row r="496" spans="2:4" s="547" customFormat="1" ht="14.25">
      <c r="B496" s="548"/>
      <c r="D496" s="549"/>
    </row>
    <row r="497" spans="2:4" s="547" customFormat="1" ht="14.25">
      <c r="B497" s="548"/>
      <c r="D497" s="549"/>
    </row>
    <row r="498" spans="2:4" s="547" customFormat="1" ht="14.25">
      <c r="B498" s="548"/>
      <c r="D498" s="549"/>
    </row>
    <row r="499" spans="2:4" s="547" customFormat="1" ht="14.25">
      <c r="B499" s="548"/>
      <c r="D499" s="549"/>
    </row>
  </sheetData>
  <mergeCells count="46">
    <mergeCell ref="B44:C44"/>
    <mergeCell ref="B45:C45"/>
    <mergeCell ref="B46:C46"/>
    <mergeCell ref="A47:C47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A1:E1"/>
    <mergeCell ref="A2:E2"/>
    <mergeCell ref="A3:E3"/>
    <mergeCell ref="B5:C5"/>
    <mergeCell ref="B6:C6"/>
    <mergeCell ref="B7:C7"/>
  </mergeCells>
  <phoneticPr fontId="136" type="noConversion"/>
  <pageMargins left="0.35433070866141736" right="0.35433070866141736" top="0.78740157480314965" bottom="0.78740157480314965" header="0.51181102362204722" footer="0.51181102362204722"/>
  <pageSetup paperSize="9" scale="94" firstPageNumber="59" orientation="portrait" useFirstPageNumber="1" horizontalDpi="300" verticalDpi="300" r:id="rId1"/>
  <headerFooter alignWithMargins="0">
    <oddFooter>&amp;C&amp;"굴림체,보통"&amp;12&amp;P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R251"/>
  <sheetViews>
    <sheetView view="pageBreakPreview" zoomScaleNormal="75" zoomScaleSheetLayoutView="100" workbookViewId="0">
      <selection activeCell="K7" sqref="K7"/>
    </sheetView>
  </sheetViews>
  <sheetFormatPr defaultRowHeight="14.25"/>
  <cols>
    <col min="1" max="1" width="18.25" style="674" customWidth="1"/>
    <col min="2" max="2" width="6" style="550" customWidth="1"/>
    <col min="3" max="3" width="16.25" style="694" customWidth="1"/>
    <col min="4" max="4" width="10.875" style="550" customWidth="1"/>
    <col min="5" max="5" width="17.5" style="674" customWidth="1"/>
    <col min="6" max="6" width="6" style="548" customWidth="1"/>
    <col min="7" max="7" width="17.125" style="689" customWidth="1"/>
    <col min="8" max="8" width="10.75" style="552" customWidth="1"/>
    <col min="9" max="9" width="10.5" style="548" customWidth="1"/>
    <col min="10" max="11" width="16.375" style="548" customWidth="1"/>
    <col min="12" max="18" width="9" style="548"/>
    <col min="19" max="256" width="9" style="674"/>
    <col min="257" max="257" width="18.25" style="674" customWidth="1"/>
    <col min="258" max="258" width="6" style="674" customWidth="1"/>
    <col min="259" max="259" width="16.25" style="674" customWidth="1"/>
    <col min="260" max="260" width="10.875" style="674" customWidth="1"/>
    <col min="261" max="261" width="17.5" style="674" customWidth="1"/>
    <col min="262" max="262" width="6" style="674" customWidth="1"/>
    <col min="263" max="263" width="17.125" style="674" customWidth="1"/>
    <col min="264" max="264" width="10.75" style="674" customWidth="1"/>
    <col min="265" max="265" width="10.5" style="674" customWidth="1"/>
    <col min="266" max="267" width="16.375" style="674" customWidth="1"/>
    <col min="268" max="512" width="9" style="674"/>
    <col min="513" max="513" width="18.25" style="674" customWidth="1"/>
    <col min="514" max="514" width="6" style="674" customWidth="1"/>
    <col min="515" max="515" width="16.25" style="674" customWidth="1"/>
    <col min="516" max="516" width="10.875" style="674" customWidth="1"/>
    <col min="517" max="517" width="17.5" style="674" customWidth="1"/>
    <col min="518" max="518" width="6" style="674" customWidth="1"/>
    <col min="519" max="519" width="17.125" style="674" customWidth="1"/>
    <col min="520" max="520" width="10.75" style="674" customWidth="1"/>
    <col min="521" max="521" width="10.5" style="674" customWidth="1"/>
    <col min="522" max="523" width="16.375" style="674" customWidth="1"/>
    <col min="524" max="768" width="9" style="674"/>
    <col min="769" max="769" width="18.25" style="674" customWidth="1"/>
    <col min="770" max="770" width="6" style="674" customWidth="1"/>
    <col min="771" max="771" width="16.25" style="674" customWidth="1"/>
    <col min="772" max="772" width="10.875" style="674" customWidth="1"/>
    <col min="773" max="773" width="17.5" style="674" customWidth="1"/>
    <col min="774" max="774" width="6" style="674" customWidth="1"/>
    <col min="775" max="775" width="17.125" style="674" customWidth="1"/>
    <col min="776" max="776" width="10.75" style="674" customWidth="1"/>
    <col min="777" max="777" width="10.5" style="674" customWidth="1"/>
    <col min="778" max="779" width="16.375" style="674" customWidth="1"/>
    <col min="780" max="1024" width="9" style="674"/>
    <col min="1025" max="1025" width="18.25" style="674" customWidth="1"/>
    <col min="1026" max="1026" width="6" style="674" customWidth="1"/>
    <col min="1027" max="1027" width="16.25" style="674" customWidth="1"/>
    <col min="1028" max="1028" width="10.875" style="674" customWidth="1"/>
    <col min="1029" max="1029" width="17.5" style="674" customWidth="1"/>
    <col min="1030" max="1030" width="6" style="674" customWidth="1"/>
    <col min="1031" max="1031" width="17.125" style="674" customWidth="1"/>
    <col min="1032" max="1032" width="10.75" style="674" customWidth="1"/>
    <col min="1033" max="1033" width="10.5" style="674" customWidth="1"/>
    <col min="1034" max="1035" width="16.375" style="674" customWidth="1"/>
    <col min="1036" max="1280" width="9" style="674"/>
    <col min="1281" max="1281" width="18.25" style="674" customWidth="1"/>
    <col min="1282" max="1282" width="6" style="674" customWidth="1"/>
    <col min="1283" max="1283" width="16.25" style="674" customWidth="1"/>
    <col min="1284" max="1284" width="10.875" style="674" customWidth="1"/>
    <col min="1285" max="1285" width="17.5" style="674" customWidth="1"/>
    <col min="1286" max="1286" width="6" style="674" customWidth="1"/>
    <col min="1287" max="1287" width="17.125" style="674" customWidth="1"/>
    <col min="1288" max="1288" width="10.75" style="674" customWidth="1"/>
    <col min="1289" max="1289" width="10.5" style="674" customWidth="1"/>
    <col min="1290" max="1291" width="16.375" style="674" customWidth="1"/>
    <col min="1292" max="1536" width="9" style="674"/>
    <col min="1537" max="1537" width="18.25" style="674" customWidth="1"/>
    <col min="1538" max="1538" width="6" style="674" customWidth="1"/>
    <col min="1539" max="1539" width="16.25" style="674" customWidth="1"/>
    <col min="1540" max="1540" width="10.875" style="674" customWidth="1"/>
    <col min="1541" max="1541" width="17.5" style="674" customWidth="1"/>
    <col min="1542" max="1542" width="6" style="674" customWidth="1"/>
    <col min="1543" max="1543" width="17.125" style="674" customWidth="1"/>
    <col min="1544" max="1544" width="10.75" style="674" customWidth="1"/>
    <col min="1545" max="1545" width="10.5" style="674" customWidth="1"/>
    <col min="1546" max="1547" width="16.375" style="674" customWidth="1"/>
    <col min="1548" max="1792" width="9" style="674"/>
    <col min="1793" max="1793" width="18.25" style="674" customWidth="1"/>
    <col min="1794" max="1794" width="6" style="674" customWidth="1"/>
    <col min="1795" max="1795" width="16.25" style="674" customWidth="1"/>
    <col min="1796" max="1796" width="10.875" style="674" customWidth="1"/>
    <col min="1797" max="1797" width="17.5" style="674" customWidth="1"/>
    <col min="1798" max="1798" width="6" style="674" customWidth="1"/>
    <col min="1799" max="1799" width="17.125" style="674" customWidth="1"/>
    <col min="1800" max="1800" width="10.75" style="674" customWidth="1"/>
    <col min="1801" max="1801" width="10.5" style="674" customWidth="1"/>
    <col min="1802" max="1803" width="16.375" style="674" customWidth="1"/>
    <col min="1804" max="2048" width="9" style="674"/>
    <col min="2049" max="2049" width="18.25" style="674" customWidth="1"/>
    <col min="2050" max="2050" width="6" style="674" customWidth="1"/>
    <col min="2051" max="2051" width="16.25" style="674" customWidth="1"/>
    <col min="2052" max="2052" width="10.875" style="674" customWidth="1"/>
    <col min="2053" max="2053" width="17.5" style="674" customWidth="1"/>
    <col min="2054" max="2054" width="6" style="674" customWidth="1"/>
    <col min="2055" max="2055" width="17.125" style="674" customWidth="1"/>
    <col min="2056" max="2056" width="10.75" style="674" customWidth="1"/>
    <col min="2057" max="2057" width="10.5" style="674" customWidth="1"/>
    <col min="2058" max="2059" width="16.375" style="674" customWidth="1"/>
    <col min="2060" max="2304" width="9" style="674"/>
    <col min="2305" max="2305" width="18.25" style="674" customWidth="1"/>
    <col min="2306" max="2306" width="6" style="674" customWidth="1"/>
    <col min="2307" max="2307" width="16.25" style="674" customWidth="1"/>
    <col min="2308" max="2308" width="10.875" style="674" customWidth="1"/>
    <col min="2309" max="2309" width="17.5" style="674" customWidth="1"/>
    <col min="2310" max="2310" width="6" style="674" customWidth="1"/>
    <col min="2311" max="2311" width="17.125" style="674" customWidth="1"/>
    <col min="2312" max="2312" width="10.75" style="674" customWidth="1"/>
    <col min="2313" max="2313" width="10.5" style="674" customWidth="1"/>
    <col min="2314" max="2315" width="16.375" style="674" customWidth="1"/>
    <col min="2316" max="2560" width="9" style="674"/>
    <col min="2561" max="2561" width="18.25" style="674" customWidth="1"/>
    <col min="2562" max="2562" width="6" style="674" customWidth="1"/>
    <col min="2563" max="2563" width="16.25" style="674" customWidth="1"/>
    <col min="2564" max="2564" width="10.875" style="674" customWidth="1"/>
    <col min="2565" max="2565" width="17.5" style="674" customWidth="1"/>
    <col min="2566" max="2566" width="6" style="674" customWidth="1"/>
    <col min="2567" max="2567" width="17.125" style="674" customWidth="1"/>
    <col min="2568" max="2568" width="10.75" style="674" customWidth="1"/>
    <col min="2569" max="2569" width="10.5" style="674" customWidth="1"/>
    <col min="2570" max="2571" width="16.375" style="674" customWidth="1"/>
    <col min="2572" max="2816" width="9" style="674"/>
    <col min="2817" max="2817" width="18.25" style="674" customWidth="1"/>
    <col min="2818" max="2818" width="6" style="674" customWidth="1"/>
    <col min="2819" max="2819" width="16.25" style="674" customWidth="1"/>
    <col min="2820" max="2820" width="10.875" style="674" customWidth="1"/>
    <col min="2821" max="2821" width="17.5" style="674" customWidth="1"/>
    <col min="2822" max="2822" width="6" style="674" customWidth="1"/>
    <col min="2823" max="2823" width="17.125" style="674" customWidth="1"/>
    <col min="2824" max="2824" width="10.75" style="674" customWidth="1"/>
    <col min="2825" max="2825" width="10.5" style="674" customWidth="1"/>
    <col min="2826" max="2827" width="16.375" style="674" customWidth="1"/>
    <col min="2828" max="3072" width="9" style="674"/>
    <col min="3073" max="3073" width="18.25" style="674" customWidth="1"/>
    <col min="3074" max="3074" width="6" style="674" customWidth="1"/>
    <col min="3075" max="3075" width="16.25" style="674" customWidth="1"/>
    <col min="3076" max="3076" width="10.875" style="674" customWidth="1"/>
    <col min="3077" max="3077" width="17.5" style="674" customWidth="1"/>
    <col min="3078" max="3078" width="6" style="674" customWidth="1"/>
    <col min="3079" max="3079" width="17.125" style="674" customWidth="1"/>
    <col min="3080" max="3080" width="10.75" style="674" customWidth="1"/>
    <col min="3081" max="3081" width="10.5" style="674" customWidth="1"/>
    <col min="3082" max="3083" width="16.375" style="674" customWidth="1"/>
    <col min="3084" max="3328" width="9" style="674"/>
    <col min="3329" max="3329" width="18.25" style="674" customWidth="1"/>
    <col min="3330" max="3330" width="6" style="674" customWidth="1"/>
    <col min="3331" max="3331" width="16.25" style="674" customWidth="1"/>
    <col min="3332" max="3332" width="10.875" style="674" customWidth="1"/>
    <col min="3333" max="3333" width="17.5" style="674" customWidth="1"/>
    <col min="3334" max="3334" width="6" style="674" customWidth="1"/>
    <col min="3335" max="3335" width="17.125" style="674" customWidth="1"/>
    <col min="3336" max="3336" width="10.75" style="674" customWidth="1"/>
    <col min="3337" max="3337" width="10.5" style="674" customWidth="1"/>
    <col min="3338" max="3339" width="16.375" style="674" customWidth="1"/>
    <col min="3340" max="3584" width="9" style="674"/>
    <col min="3585" max="3585" width="18.25" style="674" customWidth="1"/>
    <col min="3586" max="3586" width="6" style="674" customWidth="1"/>
    <col min="3587" max="3587" width="16.25" style="674" customWidth="1"/>
    <col min="3588" max="3588" width="10.875" style="674" customWidth="1"/>
    <col min="3589" max="3589" width="17.5" style="674" customWidth="1"/>
    <col min="3590" max="3590" width="6" style="674" customWidth="1"/>
    <col min="3591" max="3591" width="17.125" style="674" customWidth="1"/>
    <col min="3592" max="3592" width="10.75" style="674" customWidth="1"/>
    <col min="3593" max="3593" width="10.5" style="674" customWidth="1"/>
    <col min="3594" max="3595" width="16.375" style="674" customWidth="1"/>
    <col min="3596" max="3840" width="9" style="674"/>
    <col min="3841" max="3841" width="18.25" style="674" customWidth="1"/>
    <col min="3842" max="3842" width="6" style="674" customWidth="1"/>
    <col min="3843" max="3843" width="16.25" style="674" customWidth="1"/>
    <col min="3844" max="3844" width="10.875" style="674" customWidth="1"/>
    <col min="3845" max="3845" width="17.5" style="674" customWidth="1"/>
    <col min="3846" max="3846" width="6" style="674" customWidth="1"/>
    <col min="3847" max="3847" width="17.125" style="674" customWidth="1"/>
    <col min="3848" max="3848" width="10.75" style="674" customWidth="1"/>
    <col min="3849" max="3849" width="10.5" style="674" customWidth="1"/>
    <col min="3850" max="3851" width="16.375" style="674" customWidth="1"/>
    <col min="3852" max="4096" width="9" style="674"/>
    <col min="4097" max="4097" width="18.25" style="674" customWidth="1"/>
    <col min="4098" max="4098" width="6" style="674" customWidth="1"/>
    <col min="4099" max="4099" width="16.25" style="674" customWidth="1"/>
    <col min="4100" max="4100" width="10.875" style="674" customWidth="1"/>
    <col min="4101" max="4101" width="17.5" style="674" customWidth="1"/>
    <col min="4102" max="4102" width="6" style="674" customWidth="1"/>
    <col min="4103" max="4103" width="17.125" style="674" customWidth="1"/>
    <col min="4104" max="4104" width="10.75" style="674" customWidth="1"/>
    <col min="4105" max="4105" width="10.5" style="674" customWidth="1"/>
    <col min="4106" max="4107" width="16.375" style="674" customWidth="1"/>
    <col min="4108" max="4352" width="9" style="674"/>
    <col min="4353" max="4353" width="18.25" style="674" customWidth="1"/>
    <col min="4354" max="4354" width="6" style="674" customWidth="1"/>
    <col min="4355" max="4355" width="16.25" style="674" customWidth="1"/>
    <col min="4356" max="4356" width="10.875" style="674" customWidth="1"/>
    <col min="4357" max="4357" width="17.5" style="674" customWidth="1"/>
    <col min="4358" max="4358" width="6" style="674" customWidth="1"/>
    <col min="4359" max="4359" width="17.125" style="674" customWidth="1"/>
    <col min="4360" max="4360" width="10.75" style="674" customWidth="1"/>
    <col min="4361" max="4361" width="10.5" style="674" customWidth="1"/>
    <col min="4362" max="4363" width="16.375" style="674" customWidth="1"/>
    <col min="4364" max="4608" width="9" style="674"/>
    <col min="4609" max="4609" width="18.25" style="674" customWidth="1"/>
    <col min="4610" max="4610" width="6" style="674" customWidth="1"/>
    <col min="4611" max="4611" width="16.25" style="674" customWidth="1"/>
    <col min="4612" max="4612" width="10.875" style="674" customWidth="1"/>
    <col min="4613" max="4613" width="17.5" style="674" customWidth="1"/>
    <col min="4614" max="4614" width="6" style="674" customWidth="1"/>
    <col min="4615" max="4615" width="17.125" style="674" customWidth="1"/>
    <col min="4616" max="4616" width="10.75" style="674" customWidth="1"/>
    <col min="4617" max="4617" width="10.5" style="674" customWidth="1"/>
    <col min="4618" max="4619" width="16.375" style="674" customWidth="1"/>
    <col min="4620" max="4864" width="9" style="674"/>
    <col min="4865" max="4865" width="18.25" style="674" customWidth="1"/>
    <col min="4866" max="4866" width="6" style="674" customWidth="1"/>
    <col min="4867" max="4867" width="16.25" style="674" customWidth="1"/>
    <col min="4868" max="4868" width="10.875" style="674" customWidth="1"/>
    <col min="4869" max="4869" width="17.5" style="674" customWidth="1"/>
    <col min="4870" max="4870" width="6" style="674" customWidth="1"/>
    <col min="4871" max="4871" width="17.125" style="674" customWidth="1"/>
    <col min="4872" max="4872" width="10.75" style="674" customWidth="1"/>
    <col min="4873" max="4873" width="10.5" style="674" customWidth="1"/>
    <col min="4874" max="4875" width="16.375" style="674" customWidth="1"/>
    <col min="4876" max="5120" width="9" style="674"/>
    <col min="5121" max="5121" width="18.25" style="674" customWidth="1"/>
    <col min="5122" max="5122" width="6" style="674" customWidth="1"/>
    <col min="5123" max="5123" width="16.25" style="674" customWidth="1"/>
    <col min="5124" max="5124" width="10.875" style="674" customWidth="1"/>
    <col min="5125" max="5125" width="17.5" style="674" customWidth="1"/>
    <col min="5126" max="5126" width="6" style="674" customWidth="1"/>
    <col min="5127" max="5127" width="17.125" style="674" customWidth="1"/>
    <col min="5128" max="5128" width="10.75" style="674" customWidth="1"/>
    <col min="5129" max="5129" width="10.5" style="674" customWidth="1"/>
    <col min="5130" max="5131" width="16.375" style="674" customWidth="1"/>
    <col min="5132" max="5376" width="9" style="674"/>
    <col min="5377" max="5377" width="18.25" style="674" customWidth="1"/>
    <col min="5378" max="5378" width="6" style="674" customWidth="1"/>
    <col min="5379" max="5379" width="16.25" style="674" customWidth="1"/>
    <col min="5380" max="5380" width="10.875" style="674" customWidth="1"/>
    <col min="5381" max="5381" width="17.5" style="674" customWidth="1"/>
    <col min="5382" max="5382" width="6" style="674" customWidth="1"/>
    <col min="5383" max="5383" width="17.125" style="674" customWidth="1"/>
    <col min="5384" max="5384" width="10.75" style="674" customWidth="1"/>
    <col min="5385" max="5385" width="10.5" style="674" customWidth="1"/>
    <col min="5386" max="5387" width="16.375" style="674" customWidth="1"/>
    <col min="5388" max="5632" width="9" style="674"/>
    <col min="5633" max="5633" width="18.25" style="674" customWidth="1"/>
    <col min="5634" max="5634" width="6" style="674" customWidth="1"/>
    <col min="5635" max="5635" width="16.25" style="674" customWidth="1"/>
    <col min="5636" max="5636" width="10.875" style="674" customWidth="1"/>
    <col min="5637" max="5637" width="17.5" style="674" customWidth="1"/>
    <col min="5638" max="5638" width="6" style="674" customWidth="1"/>
    <col min="5639" max="5639" width="17.125" style="674" customWidth="1"/>
    <col min="5640" max="5640" width="10.75" style="674" customWidth="1"/>
    <col min="5641" max="5641" width="10.5" style="674" customWidth="1"/>
    <col min="5642" max="5643" width="16.375" style="674" customWidth="1"/>
    <col min="5644" max="5888" width="9" style="674"/>
    <col min="5889" max="5889" width="18.25" style="674" customWidth="1"/>
    <col min="5890" max="5890" width="6" style="674" customWidth="1"/>
    <col min="5891" max="5891" width="16.25" style="674" customWidth="1"/>
    <col min="5892" max="5892" width="10.875" style="674" customWidth="1"/>
    <col min="5893" max="5893" width="17.5" style="674" customWidth="1"/>
    <col min="5894" max="5894" width="6" style="674" customWidth="1"/>
    <col min="5895" max="5895" width="17.125" style="674" customWidth="1"/>
    <col min="5896" max="5896" width="10.75" style="674" customWidth="1"/>
    <col min="5897" max="5897" width="10.5" style="674" customWidth="1"/>
    <col min="5898" max="5899" width="16.375" style="674" customWidth="1"/>
    <col min="5900" max="6144" width="9" style="674"/>
    <col min="6145" max="6145" width="18.25" style="674" customWidth="1"/>
    <col min="6146" max="6146" width="6" style="674" customWidth="1"/>
    <col min="6147" max="6147" width="16.25" style="674" customWidth="1"/>
    <col min="6148" max="6148" width="10.875" style="674" customWidth="1"/>
    <col min="6149" max="6149" width="17.5" style="674" customWidth="1"/>
    <col min="6150" max="6150" width="6" style="674" customWidth="1"/>
    <col min="6151" max="6151" width="17.125" style="674" customWidth="1"/>
    <col min="6152" max="6152" width="10.75" style="674" customWidth="1"/>
    <col min="6153" max="6153" width="10.5" style="674" customWidth="1"/>
    <col min="6154" max="6155" width="16.375" style="674" customWidth="1"/>
    <col min="6156" max="6400" width="9" style="674"/>
    <col min="6401" max="6401" width="18.25" style="674" customWidth="1"/>
    <col min="6402" max="6402" width="6" style="674" customWidth="1"/>
    <col min="6403" max="6403" width="16.25" style="674" customWidth="1"/>
    <col min="6404" max="6404" width="10.875" style="674" customWidth="1"/>
    <col min="6405" max="6405" width="17.5" style="674" customWidth="1"/>
    <col min="6406" max="6406" width="6" style="674" customWidth="1"/>
    <col min="6407" max="6407" width="17.125" style="674" customWidth="1"/>
    <col min="6408" max="6408" width="10.75" style="674" customWidth="1"/>
    <col min="6409" max="6409" width="10.5" style="674" customWidth="1"/>
    <col min="6410" max="6411" width="16.375" style="674" customWidth="1"/>
    <col min="6412" max="6656" width="9" style="674"/>
    <col min="6657" max="6657" width="18.25" style="674" customWidth="1"/>
    <col min="6658" max="6658" width="6" style="674" customWidth="1"/>
    <col min="6659" max="6659" width="16.25" style="674" customWidth="1"/>
    <col min="6660" max="6660" width="10.875" style="674" customWidth="1"/>
    <col min="6661" max="6661" width="17.5" style="674" customWidth="1"/>
    <col min="6662" max="6662" width="6" style="674" customWidth="1"/>
    <col min="6663" max="6663" width="17.125" style="674" customWidth="1"/>
    <col min="6664" max="6664" width="10.75" style="674" customWidth="1"/>
    <col min="6665" max="6665" width="10.5" style="674" customWidth="1"/>
    <col min="6666" max="6667" width="16.375" style="674" customWidth="1"/>
    <col min="6668" max="6912" width="9" style="674"/>
    <col min="6913" max="6913" width="18.25" style="674" customWidth="1"/>
    <col min="6914" max="6914" width="6" style="674" customWidth="1"/>
    <col min="6915" max="6915" width="16.25" style="674" customWidth="1"/>
    <col min="6916" max="6916" width="10.875" style="674" customWidth="1"/>
    <col min="6917" max="6917" width="17.5" style="674" customWidth="1"/>
    <col min="6918" max="6918" width="6" style="674" customWidth="1"/>
    <col min="6919" max="6919" width="17.125" style="674" customWidth="1"/>
    <col min="6920" max="6920" width="10.75" style="674" customWidth="1"/>
    <col min="6921" max="6921" width="10.5" style="674" customWidth="1"/>
    <col min="6922" max="6923" width="16.375" style="674" customWidth="1"/>
    <col min="6924" max="7168" width="9" style="674"/>
    <col min="7169" max="7169" width="18.25" style="674" customWidth="1"/>
    <col min="7170" max="7170" width="6" style="674" customWidth="1"/>
    <col min="7171" max="7171" width="16.25" style="674" customWidth="1"/>
    <col min="7172" max="7172" width="10.875" style="674" customWidth="1"/>
    <col min="7173" max="7173" width="17.5" style="674" customWidth="1"/>
    <col min="7174" max="7174" width="6" style="674" customWidth="1"/>
    <col min="7175" max="7175" width="17.125" style="674" customWidth="1"/>
    <col min="7176" max="7176" width="10.75" style="674" customWidth="1"/>
    <col min="7177" max="7177" width="10.5" style="674" customWidth="1"/>
    <col min="7178" max="7179" width="16.375" style="674" customWidth="1"/>
    <col min="7180" max="7424" width="9" style="674"/>
    <col min="7425" max="7425" width="18.25" style="674" customWidth="1"/>
    <col min="7426" max="7426" width="6" style="674" customWidth="1"/>
    <col min="7427" max="7427" width="16.25" style="674" customWidth="1"/>
    <col min="7428" max="7428" width="10.875" style="674" customWidth="1"/>
    <col min="7429" max="7429" width="17.5" style="674" customWidth="1"/>
    <col min="7430" max="7430" width="6" style="674" customWidth="1"/>
    <col min="7431" max="7431" width="17.125" style="674" customWidth="1"/>
    <col min="7432" max="7432" width="10.75" style="674" customWidth="1"/>
    <col min="7433" max="7433" width="10.5" style="674" customWidth="1"/>
    <col min="7434" max="7435" width="16.375" style="674" customWidth="1"/>
    <col min="7436" max="7680" width="9" style="674"/>
    <col min="7681" max="7681" width="18.25" style="674" customWidth="1"/>
    <col min="7682" max="7682" width="6" style="674" customWidth="1"/>
    <col min="7683" max="7683" width="16.25" style="674" customWidth="1"/>
    <col min="7684" max="7684" width="10.875" style="674" customWidth="1"/>
    <col min="7685" max="7685" width="17.5" style="674" customWidth="1"/>
    <col min="7686" max="7686" width="6" style="674" customWidth="1"/>
    <col min="7687" max="7687" width="17.125" style="674" customWidth="1"/>
    <col min="7688" max="7688" width="10.75" style="674" customWidth="1"/>
    <col min="7689" max="7689" width="10.5" style="674" customWidth="1"/>
    <col min="7690" max="7691" width="16.375" style="674" customWidth="1"/>
    <col min="7692" max="7936" width="9" style="674"/>
    <col min="7937" max="7937" width="18.25" style="674" customWidth="1"/>
    <col min="7938" max="7938" width="6" style="674" customWidth="1"/>
    <col min="7939" max="7939" width="16.25" style="674" customWidth="1"/>
    <col min="7940" max="7940" width="10.875" style="674" customWidth="1"/>
    <col min="7941" max="7941" width="17.5" style="674" customWidth="1"/>
    <col min="7942" max="7942" width="6" style="674" customWidth="1"/>
    <col min="7943" max="7943" width="17.125" style="674" customWidth="1"/>
    <col min="7944" max="7944" width="10.75" style="674" customWidth="1"/>
    <col min="7945" max="7945" width="10.5" style="674" customWidth="1"/>
    <col min="7946" max="7947" width="16.375" style="674" customWidth="1"/>
    <col min="7948" max="8192" width="9" style="674"/>
    <col min="8193" max="8193" width="18.25" style="674" customWidth="1"/>
    <col min="8194" max="8194" width="6" style="674" customWidth="1"/>
    <col min="8195" max="8195" width="16.25" style="674" customWidth="1"/>
    <col min="8196" max="8196" width="10.875" style="674" customWidth="1"/>
    <col min="8197" max="8197" width="17.5" style="674" customWidth="1"/>
    <col min="8198" max="8198" width="6" style="674" customWidth="1"/>
    <col min="8199" max="8199" width="17.125" style="674" customWidth="1"/>
    <col min="8200" max="8200" width="10.75" style="674" customWidth="1"/>
    <col min="8201" max="8201" width="10.5" style="674" customWidth="1"/>
    <col min="8202" max="8203" width="16.375" style="674" customWidth="1"/>
    <col min="8204" max="8448" width="9" style="674"/>
    <col min="8449" max="8449" width="18.25" style="674" customWidth="1"/>
    <col min="8450" max="8450" width="6" style="674" customWidth="1"/>
    <col min="8451" max="8451" width="16.25" style="674" customWidth="1"/>
    <col min="8452" max="8452" width="10.875" style="674" customWidth="1"/>
    <col min="8453" max="8453" width="17.5" style="674" customWidth="1"/>
    <col min="8454" max="8454" width="6" style="674" customWidth="1"/>
    <col min="8455" max="8455" width="17.125" style="674" customWidth="1"/>
    <col min="8456" max="8456" width="10.75" style="674" customWidth="1"/>
    <col min="8457" max="8457" width="10.5" style="674" customWidth="1"/>
    <col min="8458" max="8459" width="16.375" style="674" customWidth="1"/>
    <col min="8460" max="8704" width="9" style="674"/>
    <col min="8705" max="8705" width="18.25" style="674" customWidth="1"/>
    <col min="8706" max="8706" width="6" style="674" customWidth="1"/>
    <col min="8707" max="8707" width="16.25" style="674" customWidth="1"/>
    <col min="8708" max="8708" width="10.875" style="674" customWidth="1"/>
    <col min="8709" max="8709" width="17.5" style="674" customWidth="1"/>
    <col min="8710" max="8710" width="6" style="674" customWidth="1"/>
    <col min="8711" max="8711" width="17.125" style="674" customWidth="1"/>
    <col min="8712" max="8712" width="10.75" style="674" customWidth="1"/>
    <col min="8713" max="8713" width="10.5" style="674" customWidth="1"/>
    <col min="8714" max="8715" width="16.375" style="674" customWidth="1"/>
    <col min="8716" max="8960" width="9" style="674"/>
    <col min="8961" max="8961" width="18.25" style="674" customWidth="1"/>
    <col min="8962" max="8962" width="6" style="674" customWidth="1"/>
    <col min="8963" max="8963" width="16.25" style="674" customWidth="1"/>
    <col min="8964" max="8964" width="10.875" style="674" customWidth="1"/>
    <col min="8965" max="8965" width="17.5" style="674" customWidth="1"/>
    <col min="8966" max="8966" width="6" style="674" customWidth="1"/>
    <col min="8967" max="8967" width="17.125" style="674" customWidth="1"/>
    <col min="8968" max="8968" width="10.75" style="674" customWidth="1"/>
    <col min="8969" max="8969" width="10.5" style="674" customWidth="1"/>
    <col min="8970" max="8971" width="16.375" style="674" customWidth="1"/>
    <col min="8972" max="9216" width="9" style="674"/>
    <col min="9217" max="9217" width="18.25" style="674" customWidth="1"/>
    <col min="9218" max="9218" width="6" style="674" customWidth="1"/>
    <col min="9219" max="9219" width="16.25" style="674" customWidth="1"/>
    <col min="9220" max="9220" width="10.875" style="674" customWidth="1"/>
    <col min="9221" max="9221" width="17.5" style="674" customWidth="1"/>
    <col min="9222" max="9222" width="6" style="674" customWidth="1"/>
    <col min="9223" max="9223" width="17.125" style="674" customWidth="1"/>
    <col min="9224" max="9224" width="10.75" style="674" customWidth="1"/>
    <col min="9225" max="9225" width="10.5" style="674" customWidth="1"/>
    <col min="9226" max="9227" width="16.375" style="674" customWidth="1"/>
    <col min="9228" max="9472" width="9" style="674"/>
    <col min="9473" max="9473" width="18.25" style="674" customWidth="1"/>
    <col min="9474" max="9474" width="6" style="674" customWidth="1"/>
    <col min="9475" max="9475" width="16.25" style="674" customWidth="1"/>
    <col min="9476" max="9476" width="10.875" style="674" customWidth="1"/>
    <col min="9477" max="9477" width="17.5" style="674" customWidth="1"/>
    <col min="9478" max="9478" width="6" style="674" customWidth="1"/>
    <col min="9479" max="9479" width="17.125" style="674" customWidth="1"/>
    <col min="9480" max="9480" width="10.75" style="674" customWidth="1"/>
    <col min="9481" max="9481" width="10.5" style="674" customWidth="1"/>
    <col min="9482" max="9483" width="16.375" style="674" customWidth="1"/>
    <col min="9484" max="9728" width="9" style="674"/>
    <col min="9729" max="9729" width="18.25" style="674" customWidth="1"/>
    <col min="9730" max="9730" width="6" style="674" customWidth="1"/>
    <col min="9731" max="9731" width="16.25" style="674" customWidth="1"/>
    <col min="9732" max="9732" width="10.875" style="674" customWidth="1"/>
    <col min="9733" max="9733" width="17.5" style="674" customWidth="1"/>
    <col min="9734" max="9734" width="6" style="674" customWidth="1"/>
    <col min="9735" max="9735" width="17.125" style="674" customWidth="1"/>
    <col min="9736" max="9736" width="10.75" style="674" customWidth="1"/>
    <col min="9737" max="9737" width="10.5" style="674" customWidth="1"/>
    <col min="9738" max="9739" width="16.375" style="674" customWidth="1"/>
    <col min="9740" max="9984" width="9" style="674"/>
    <col min="9985" max="9985" width="18.25" style="674" customWidth="1"/>
    <col min="9986" max="9986" width="6" style="674" customWidth="1"/>
    <col min="9987" max="9987" width="16.25" style="674" customWidth="1"/>
    <col min="9988" max="9988" width="10.875" style="674" customWidth="1"/>
    <col min="9989" max="9989" width="17.5" style="674" customWidth="1"/>
    <col min="9990" max="9990" width="6" style="674" customWidth="1"/>
    <col min="9991" max="9991" width="17.125" style="674" customWidth="1"/>
    <col min="9992" max="9992" width="10.75" style="674" customWidth="1"/>
    <col min="9993" max="9993" width="10.5" style="674" customWidth="1"/>
    <col min="9994" max="9995" width="16.375" style="674" customWidth="1"/>
    <col min="9996" max="10240" width="9" style="674"/>
    <col min="10241" max="10241" width="18.25" style="674" customWidth="1"/>
    <col min="10242" max="10242" width="6" style="674" customWidth="1"/>
    <col min="10243" max="10243" width="16.25" style="674" customWidth="1"/>
    <col min="10244" max="10244" width="10.875" style="674" customWidth="1"/>
    <col min="10245" max="10245" width="17.5" style="674" customWidth="1"/>
    <col min="10246" max="10246" width="6" style="674" customWidth="1"/>
    <col min="10247" max="10247" width="17.125" style="674" customWidth="1"/>
    <col min="10248" max="10248" width="10.75" style="674" customWidth="1"/>
    <col min="10249" max="10249" width="10.5" style="674" customWidth="1"/>
    <col min="10250" max="10251" width="16.375" style="674" customWidth="1"/>
    <col min="10252" max="10496" width="9" style="674"/>
    <col min="10497" max="10497" width="18.25" style="674" customWidth="1"/>
    <col min="10498" max="10498" width="6" style="674" customWidth="1"/>
    <col min="10499" max="10499" width="16.25" style="674" customWidth="1"/>
    <col min="10500" max="10500" width="10.875" style="674" customWidth="1"/>
    <col min="10501" max="10501" width="17.5" style="674" customWidth="1"/>
    <col min="10502" max="10502" width="6" style="674" customWidth="1"/>
    <col min="10503" max="10503" width="17.125" style="674" customWidth="1"/>
    <col min="10504" max="10504" width="10.75" style="674" customWidth="1"/>
    <col min="10505" max="10505" width="10.5" style="674" customWidth="1"/>
    <col min="10506" max="10507" width="16.375" style="674" customWidth="1"/>
    <col min="10508" max="10752" width="9" style="674"/>
    <col min="10753" max="10753" width="18.25" style="674" customWidth="1"/>
    <col min="10754" max="10754" width="6" style="674" customWidth="1"/>
    <col min="10755" max="10755" width="16.25" style="674" customWidth="1"/>
    <col min="10756" max="10756" width="10.875" style="674" customWidth="1"/>
    <col min="10757" max="10757" width="17.5" style="674" customWidth="1"/>
    <col min="10758" max="10758" width="6" style="674" customWidth="1"/>
    <col min="10759" max="10759" width="17.125" style="674" customWidth="1"/>
    <col min="10760" max="10760" width="10.75" style="674" customWidth="1"/>
    <col min="10761" max="10761" width="10.5" style="674" customWidth="1"/>
    <col min="10762" max="10763" width="16.375" style="674" customWidth="1"/>
    <col min="10764" max="11008" width="9" style="674"/>
    <col min="11009" max="11009" width="18.25" style="674" customWidth="1"/>
    <col min="11010" max="11010" width="6" style="674" customWidth="1"/>
    <col min="11011" max="11011" width="16.25" style="674" customWidth="1"/>
    <col min="11012" max="11012" width="10.875" style="674" customWidth="1"/>
    <col min="11013" max="11013" width="17.5" style="674" customWidth="1"/>
    <col min="11014" max="11014" width="6" style="674" customWidth="1"/>
    <col min="11015" max="11015" width="17.125" style="674" customWidth="1"/>
    <col min="11016" max="11016" width="10.75" style="674" customWidth="1"/>
    <col min="11017" max="11017" width="10.5" style="674" customWidth="1"/>
    <col min="11018" max="11019" width="16.375" style="674" customWidth="1"/>
    <col min="11020" max="11264" width="9" style="674"/>
    <col min="11265" max="11265" width="18.25" style="674" customWidth="1"/>
    <col min="11266" max="11266" width="6" style="674" customWidth="1"/>
    <col min="11267" max="11267" width="16.25" style="674" customWidth="1"/>
    <col min="11268" max="11268" width="10.875" style="674" customWidth="1"/>
    <col min="11269" max="11269" width="17.5" style="674" customWidth="1"/>
    <col min="11270" max="11270" width="6" style="674" customWidth="1"/>
    <col min="11271" max="11271" width="17.125" style="674" customWidth="1"/>
    <col min="11272" max="11272" width="10.75" style="674" customWidth="1"/>
    <col min="11273" max="11273" width="10.5" style="674" customWidth="1"/>
    <col min="11274" max="11275" width="16.375" style="674" customWidth="1"/>
    <col min="11276" max="11520" width="9" style="674"/>
    <col min="11521" max="11521" width="18.25" style="674" customWidth="1"/>
    <col min="11522" max="11522" width="6" style="674" customWidth="1"/>
    <col min="11523" max="11523" width="16.25" style="674" customWidth="1"/>
    <col min="11524" max="11524" width="10.875" style="674" customWidth="1"/>
    <col min="11525" max="11525" width="17.5" style="674" customWidth="1"/>
    <col min="11526" max="11526" width="6" style="674" customWidth="1"/>
    <col min="11527" max="11527" width="17.125" style="674" customWidth="1"/>
    <col min="11528" max="11528" width="10.75" style="674" customWidth="1"/>
    <col min="11529" max="11529" width="10.5" style="674" customWidth="1"/>
    <col min="11530" max="11531" width="16.375" style="674" customWidth="1"/>
    <col min="11532" max="11776" width="9" style="674"/>
    <col min="11777" max="11777" width="18.25" style="674" customWidth="1"/>
    <col min="11778" max="11778" width="6" style="674" customWidth="1"/>
    <col min="11779" max="11779" width="16.25" style="674" customWidth="1"/>
    <col min="11780" max="11780" width="10.875" style="674" customWidth="1"/>
    <col min="11781" max="11781" width="17.5" style="674" customWidth="1"/>
    <col min="11782" max="11782" width="6" style="674" customWidth="1"/>
    <col min="11783" max="11783" width="17.125" style="674" customWidth="1"/>
    <col min="11784" max="11784" width="10.75" style="674" customWidth="1"/>
    <col min="11785" max="11785" width="10.5" style="674" customWidth="1"/>
    <col min="11786" max="11787" width="16.375" style="674" customWidth="1"/>
    <col min="11788" max="12032" width="9" style="674"/>
    <col min="12033" max="12033" width="18.25" style="674" customWidth="1"/>
    <col min="12034" max="12034" width="6" style="674" customWidth="1"/>
    <col min="12035" max="12035" width="16.25" style="674" customWidth="1"/>
    <col min="12036" max="12036" width="10.875" style="674" customWidth="1"/>
    <col min="12037" max="12037" width="17.5" style="674" customWidth="1"/>
    <col min="12038" max="12038" width="6" style="674" customWidth="1"/>
    <col min="12039" max="12039" width="17.125" style="674" customWidth="1"/>
    <col min="12040" max="12040" width="10.75" style="674" customWidth="1"/>
    <col min="12041" max="12041" width="10.5" style="674" customWidth="1"/>
    <col min="12042" max="12043" width="16.375" style="674" customWidth="1"/>
    <col min="12044" max="12288" width="9" style="674"/>
    <col min="12289" max="12289" width="18.25" style="674" customWidth="1"/>
    <col min="12290" max="12290" width="6" style="674" customWidth="1"/>
    <col min="12291" max="12291" width="16.25" style="674" customWidth="1"/>
    <col min="12292" max="12292" width="10.875" style="674" customWidth="1"/>
    <col min="12293" max="12293" width="17.5" style="674" customWidth="1"/>
    <col min="12294" max="12294" width="6" style="674" customWidth="1"/>
    <col min="12295" max="12295" width="17.125" style="674" customWidth="1"/>
    <col min="12296" max="12296" width="10.75" style="674" customWidth="1"/>
    <col min="12297" max="12297" width="10.5" style="674" customWidth="1"/>
    <col min="12298" max="12299" width="16.375" style="674" customWidth="1"/>
    <col min="12300" max="12544" width="9" style="674"/>
    <col min="12545" max="12545" width="18.25" style="674" customWidth="1"/>
    <col min="12546" max="12546" width="6" style="674" customWidth="1"/>
    <col min="12547" max="12547" width="16.25" style="674" customWidth="1"/>
    <col min="12548" max="12548" width="10.875" style="674" customWidth="1"/>
    <col min="12549" max="12549" width="17.5" style="674" customWidth="1"/>
    <col min="12550" max="12550" width="6" style="674" customWidth="1"/>
    <col min="12551" max="12551" width="17.125" style="674" customWidth="1"/>
    <col min="12552" max="12552" width="10.75" style="674" customWidth="1"/>
    <col min="12553" max="12553" width="10.5" style="674" customWidth="1"/>
    <col min="12554" max="12555" width="16.375" style="674" customWidth="1"/>
    <col min="12556" max="12800" width="9" style="674"/>
    <col min="12801" max="12801" width="18.25" style="674" customWidth="1"/>
    <col min="12802" max="12802" width="6" style="674" customWidth="1"/>
    <col min="12803" max="12803" width="16.25" style="674" customWidth="1"/>
    <col min="12804" max="12804" width="10.875" style="674" customWidth="1"/>
    <col min="12805" max="12805" width="17.5" style="674" customWidth="1"/>
    <col min="12806" max="12806" width="6" style="674" customWidth="1"/>
    <col min="12807" max="12807" width="17.125" style="674" customWidth="1"/>
    <col min="12808" max="12808" width="10.75" style="674" customWidth="1"/>
    <col min="12809" max="12809" width="10.5" style="674" customWidth="1"/>
    <col min="12810" max="12811" width="16.375" style="674" customWidth="1"/>
    <col min="12812" max="13056" width="9" style="674"/>
    <col min="13057" max="13057" width="18.25" style="674" customWidth="1"/>
    <col min="13058" max="13058" width="6" style="674" customWidth="1"/>
    <col min="13059" max="13059" width="16.25" style="674" customWidth="1"/>
    <col min="13060" max="13060" width="10.875" style="674" customWidth="1"/>
    <col min="13061" max="13061" width="17.5" style="674" customWidth="1"/>
    <col min="13062" max="13062" width="6" style="674" customWidth="1"/>
    <col min="13063" max="13063" width="17.125" style="674" customWidth="1"/>
    <col min="13064" max="13064" width="10.75" style="674" customWidth="1"/>
    <col min="13065" max="13065" width="10.5" style="674" customWidth="1"/>
    <col min="13066" max="13067" width="16.375" style="674" customWidth="1"/>
    <col min="13068" max="13312" width="9" style="674"/>
    <col min="13313" max="13313" width="18.25" style="674" customWidth="1"/>
    <col min="13314" max="13314" width="6" style="674" customWidth="1"/>
    <col min="13315" max="13315" width="16.25" style="674" customWidth="1"/>
    <col min="13316" max="13316" width="10.875" style="674" customWidth="1"/>
    <col min="13317" max="13317" width="17.5" style="674" customWidth="1"/>
    <col min="13318" max="13318" width="6" style="674" customWidth="1"/>
    <col min="13319" max="13319" width="17.125" style="674" customWidth="1"/>
    <col min="13320" max="13320" width="10.75" style="674" customWidth="1"/>
    <col min="13321" max="13321" width="10.5" style="674" customWidth="1"/>
    <col min="13322" max="13323" width="16.375" style="674" customWidth="1"/>
    <col min="13324" max="13568" width="9" style="674"/>
    <col min="13569" max="13569" width="18.25" style="674" customWidth="1"/>
    <col min="13570" max="13570" width="6" style="674" customWidth="1"/>
    <col min="13571" max="13571" width="16.25" style="674" customWidth="1"/>
    <col min="13572" max="13572" width="10.875" style="674" customWidth="1"/>
    <col min="13573" max="13573" width="17.5" style="674" customWidth="1"/>
    <col min="13574" max="13574" width="6" style="674" customWidth="1"/>
    <col min="13575" max="13575" width="17.125" style="674" customWidth="1"/>
    <col min="13576" max="13576" width="10.75" style="674" customWidth="1"/>
    <col min="13577" max="13577" width="10.5" style="674" customWidth="1"/>
    <col min="13578" max="13579" width="16.375" style="674" customWidth="1"/>
    <col min="13580" max="13824" width="9" style="674"/>
    <col min="13825" max="13825" width="18.25" style="674" customWidth="1"/>
    <col min="13826" max="13826" width="6" style="674" customWidth="1"/>
    <col min="13827" max="13827" width="16.25" style="674" customWidth="1"/>
    <col min="13828" max="13828" width="10.875" style="674" customWidth="1"/>
    <col min="13829" max="13829" width="17.5" style="674" customWidth="1"/>
    <col min="13830" max="13830" width="6" style="674" customWidth="1"/>
    <col min="13831" max="13831" width="17.125" style="674" customWidth="1"/>
    <col min="13832" max="13832" width="10.75" style="674" customWidth="1"/>
    <col min="13833" max="13833" width="10.5" style="674" customWidth="1"/>
    <col min="13834" max="13835" width="16.375" style="674" customWidth="1"/>
    <col min="13836" max="14080" width="9" style="674"/>
    <col min="14081" max="14081" width="18.25" style="674" customWidth="1"/>
    <col min="14082" max="14082" width="6" style="674" customWidth="1"/>
    <col min="14083" max="14083" width="16.25" style="674" customWidth="1"/>
    <col min="14084" max="14084" width="10.875" style="674" customWidth="1"/>
    <col min="14085" max="14085" width="17.5" style="674" customWidth="1"/>
    <col min="14086" max="14086" width="6" style="674" customWidth="1"/>
    <col min="14087" max="14087" width="17.125" style="674" customWidth="1"/>
    <col min="14088" max="14088" width="10.75" style="674" customWidth="1"/>
    <col min="14089" max="14089" width="10.5" style="674" customWidth="1"/>
    <col min="14090" max="14091" width="16.375" style="674" customWidth="1"/>
    <col min="14092" max="14336" width="9" style="674"/>
    <col min="14337" max="14337" width="18.25" style="674" customWidth="1"/>
    <col min="14338" max="14338" width="6" style="674" customWidth="1"/>
    <col min="14339" max="14339" width="16.25" style="674" customWidth="1"/>
    <col min="14340" max="14340" width="10.875" style="674" customWidth="1"/>
    <col min="14341" max="14341" width="17.5" style="674" customWidth="1"/>
    <col min="14342" max="14342" width="6" style="674" customWidth="1"/>
    <col min="14343" max="14343" width="17.125" style="674" customWidth="1"/>
    <col min="14344" max="14344" width="10.75" style="674" customWidth="1"/>
    <col min="14345" max="14345" width="10.5" style="674" customWidth="1"/>
    <col min="14346" max="14347" width="16.375" style="674" customWidth="1"/>
    <col min="14348" max="14592" width="9" style="674"/>
    <col min="14593" max="14593" width="18.25" style="674" customWidth="1"/>
    <col min="14594" max="14594" width="6" style="674" customWidth="1"/>
    <col min="14595" max="14595" width="16.25" style="674" customWidth="1"/>
    <col min="14596" max="14596" width="10.875" style="674" customWidth="1"/>
    <col min="14597" max="14597" width="17.5" style="674" customWidth="1"/>
    <col min="14598" max="14598" width="6" style="674" customWidth="1"/>
    <col min="14599" max="14599" width="17.125" style="674" customWidth="1"/>
    <col min="14600" max="14600" width="10.75" style="674" customWidth="1"/>
    <col min="14601" max="14601" width="10.5" style="674" customWidth="1"/>
    <col min="14602" max="14603" width="16.375" style="674" customWidth="1"/>
    <col min="14604" max="14848" width="9" style="674"/>
    <col min="14849" max="14849" width="18.25" style="674" customWidth="1"/>
    <col min="14850" max="14850" width="6" style="674" customWidth="1"/>
    <col min="14851" max="14851" width="16.25" style="674" customWidth="1"/>
    <col min="14852" max="14852" width="10.875" style="674" customWidth="1"/>
    <col min="14853" max="14853" width="17.5" style="674" customWidth="1"/>
    <col min="14854" max="14854" width="6" style="674" customWidth="1"/>
    <col min="14855" max="14855" width="17.125" style="674" customWidth="1"/>
    <col min="14856" max="14856" width="10.75" style="674" customWidth="1"/>
    <col min="14857" max="14857" width="10.5" style="674" customWidth="1"/>
    <col min="14858" max="14859" width="16.375" style="674" customWidth="1"/>
    <col min="14860" max="15104" width="9" style="674"/>
    <col min="15105" max="15105" width="18.25" style="674" customWidth="1"/>
    <col min="15106" max="15106" width="6" style="674" customWidth="1"/>
    <col min="15107" max="15107" width="16.25" style="674" customWidth="1"/>
    <col min="15108" max="15108" width="10.875" style="674" customWidth="1"/>
    <col min="15109" max="15109" width="17.5" style="674" customWidth="1"/>
    <col min="15110" max="15110" width="6" style="674" customWidth="1"/>
    <col min="15111" max="15111" width="17.125" style="674" customWidth="1"/>
    <col min="15112" max="15112" width="10.75" style="674" customWidth="1"/>
    <col min="15113" max="15113" width="10.5" style="674" customWidth="1"/>
    <col min="15114" max="15115" width="16.375" style="674" customWidth="1"/>
    <col min="15116" max="15360" width="9" style="674"/>
    <col min="15361" max="15361" width="18.25" style="674" customWidth="1"/>
    <col min="15362" max="15362" width="6" style="674" customWidth="1"/>
    <col min="15363" max="15363" width="16.25" style="674" customWidth="1"/>
    <col min="15364" max="15364" width="10.875" style="674" customWidth="1"/>
    <col min="15365" max="15365" width="17.5" style="674" customWidth="1"/>
    <col min="15366" max="15366" width="6" style="674" customWidth="1"/>
    <col min="15367" max="15367" width="17.125" style="674" customWidth="1"/>
    <col min="15368" max="15368" width="10.75" style="674" customWidth="1"/>
    <col min="15369" max="15369" width="10.5" style="674" customWidth="1"/>
    <col min="15370" max="15371" width="16.375" style="674" customWidth="1"/>
    <col min="15372" max="15616" width="9" style="674"/>
    <col min="15617" max="15617" width="18.25" style="674" customWidth="1"/>
    <col min="15618" max="15618" width="6" style="674" customWidth="1"/>
    <col min="15619" max="15619" width="16.25" style="674" customWidth="1"/>
    <col min="15620" max="15620" width="10.875" style="674" customWidth="1"/>
    <col min="15621" max="15621" width="17.5" style="674" customWidth="1"/>
    <col min="15622" max="15622" width="6" style="674" customWidth="1"/>
    <col min="15623" max="15623" width="17.125" style="674" customWidth="1"/>
    <col min="15624" max="15624" width="10.75" style="674" customWidth="1"/>
    <col min="15625" max="15625" width="10.5" style="674" customWidth="1"/>
    <col min="15626" max="15627" width="16.375" style="674" customWidth="1"/>
    <col min="15628" max="15872" width="9" style="674"/>
    <col min="15873" max="15873" width="18.25" style="674" customWidth="1"/>
    <col min="15874" max="15874" width="6" style="674" customWidth="1"/>
    <col min="15875" max="15875" width="16.25" style="674" customWidth="1"/>
    <col min="15876" max="15876" width="10.875" style="674" customWidth="1"/>
    <col min="15877" max="15877" width="17.5" style="674" customWidth="1"/>
    <col min="15878" max="15878" width="6" style="674" customWidth="1"/>
    <col min="15879" max="15879" width="17.125" style="674" customWidth="1"/>
    <col min="15880" max="15880" width="10.75" style="674" customWidth="1"/>
    <col min="15881" max="15881" width="10.5" style="674" customWidth="1"/>
    <col min="15882" max="15883" width="16.375" style="674" customWidth="1"/>
    <col min="15884" max="16128" width="9" style="674"/>
    <col min="16129" max="16129" width="18.25" style="674" customWidth="1"/>
    <col min="16130" max="16130" width="6" style="674" customWidth="1"/>
    <col min="16131" max="16131" width="16.25" style="674" customWidth="1"/>
    <col min="16132" max="16132" width="10.875" style="674" customWidth="1"/>
    <col min="16133" max="16133" width="17.5" style="674" customWidth="1"/>
    <col min="16134" max="16134" width="6" style="674" customWidth="1"/>
    <col min="16135" max="16135" width="17.125" style="674" customWidth="1"/>
    <col min="16136" max="16136" width="10.75" style="674" customWidth="1"/>
    <col min="16137" max="16137" width="10.5" style="674" customWidth="1"/>
    <col min="16138" max="16139" width="16.375" style="674" customWidth="1"/>
    <col min="16140" max="16384" width="9" style="674"/>
  </cols>
  <sheetData>
    <row r="1" spans="1:18" s="553" customFormat="1" ht="32.25" customHeight="1">
      <c r="A1" s="505" t="s">
        <v>971</v>
      </c>
      <c r="B1" s="505"/>
      <c r="C1" s="505"/>
      <c r="D1" s="505"/>
      <c r="E1" s="505"/>
      <c r="F1" s="505"/>
      <c r="G1" s="505"/>
      <c r="H1" s="505"/>
      <c r="I1" s="552"/>
      <c r="J1" s="552"/>
      <c r="K1" s="552"/>
      <c r="L1" s="552"/>
      <c r="M1" s="552"/>
      <c r="N1" s="552"/>
      <c r="O1" s="552"/>
      <c r="P1" s="552"/>
      <c r="Q1" s="552"/>
      <c r="R1" s="552"/>
    </row>
    <row r="2" spans="1:18" s="553" customFormat="1" ht="21" customHeight="1">
      <c r="A2" s="554" t="s">
        <v>972</v>
      </c>
      <c r="B2" s="554"/>
      <c r="C2" s="554"/>
      <c r="D2" s="554"/>
      <c r="E2" s="554"/>
      <c r="F2" s="554"/>
      <c r="G2" s="554"/>
      <c r="H2" s="554"/>
      <c r="I2" s="552"/>
      <c r="J2" s="552"/>
      <c r="K2" s="552"/>
      <c r="L2" s="552"/>
      <c r="M2" s="552"/>
      <c r="N2" s="552"/>
      <c r="O2" s="552"/>
      <c r="P2" s="552"/>
      <c r="Q2" s="552"/>
      <c r="R2" s="552"/>
    </row>
    <row r="3" spans="1:18" s="553" customFormat="1" ht="15" customHeight="1">
      <c r="A3" s="555" t="s">
        <v>879</v>
      </c>
      <c r="B3" s="555"/>
      <c r="C3" s="556"/>
      <c r="D3" s="555"/>
      <c r="E3" s="555"/>
      <c r="F3" s="557"/>
      <c r="G3" s="558"/>
      <c r="H3" s="557"/>
      <c r="I3" s="552"/>
      <c r="J3" s="552"/>
      <c r="K3" s="552"/>
      <c r="L3" s="552"/>
      <c r="M3" s="552"/>
      <c r="N3" s="552"/>
      <c r="O3" s="552"/>
      <c r="P3" s="552"/>
      <c r="Q3" s="552"/>
      <c r="R3" s="552"/>
    </row>
    <row r="4" spans="1:18" s="553" customFormat="1" ht="24" customHeight="1">
      <c r="A4" s="559" t="s">
        <v>880</v>
      </c>
      <c r="B4" s="559"/>
      <c r="C4" s="559"/>
      <c r="D4" s="560"/>
      <c r="E4" s="561"/>
      <c r="F4" s="560"/>
      <c r="G4" s="562"/>
      <c r="H4" s="509" t="s">
        <v>881</v>
      </c>
      <c r="I4" s="552"/>
      <c r="J4" s="552"/>
      <c r="K4" s="552"/>
      <c r="L4" s="552"/>
      <c r="M4" s="552"/>
      <c r="N4" s="552"/>
      <c r="O4" s="552"/>
      <c r="P4" s="552"/>
      <c r="Q4" s="552"/>
      <c r="R4" s="552"/>
    </row>
    <row r="5" spans="1:18" s="568" customFormat="1" ht="24.75" customHeight="1">
      <c r="A5" s="563" t="s">
        <v>973</v>
      </c>
      <c r="B5" s="564" t="s">
        <v>974</v>
      </c>
      <c r="C5" s="565" t="s">
        <v>884</v>
      </c>
      <c r="D5" s="566" t="s">
        <v>975</v>
      </c>
      <c r="E5" s="563" t="s">
        <v>973</v>
      </c>
      <c r="F5" s="564" t="s">
        <v>974</v>
      </c>
      <c r="G5" s="565" t="s">
        <v>884</v>
      </c>
      <c r="H5" s="567" t="s">
        <v>975</v>
      </c>
      <c r="M5" s="552"/>
      <c r="N5" s="552"/>
      <c r="O5" s="552"/>
      <c r="P5" s="552"/>
      <c r="Q5" s="552"/>
      <c r="R5" s="552"/>
    </row>
    <row r="6" spans="1:18" s="574" customFormat="1" ht="24.75" customHeight="1">
      <c r="A6" s="569" t="s">
        <v>976</v>
      </c>
      <c r="B6" s="570">
        <v>1</v>
      </c>
      <c r="C6" s="571">
        <v>140000</v>
      </c>
      <c r="D6" s="572" t="s">
        <v>977</v>
      </c>
      <c r="E6" s="573" t="s">
        <v>978</v>
      </c>
      <c r="F6" s="570">
        <v>1</v>
      </c>
      <c r="G6" s="571">
        <v>2000000</v>
      </c>
      <c r="H6" s="572" t="s">
        <v>979</v>
      </c>
      <c r="M6" s="552"/>
      <c r="N6" s="552"/>
      <c r="O6" s="552"/>
      <c r="P6" s="552"/>
      <c r="Q6" s="552"/>
      <c r="R6" s="552"/>
    </row>
    <row r="7" spans="1:18" s="574" customFormat="1" ht="24.75" customHeight="1">
      <c r="A7" s="575" t="s">
        <v>980</v>
      </c>
      <c r="B7" s="576">
        <v>1</v>
      </c>
      <c r="C7" s="577">
        <v>8500000</v>
      </c>
      <c r="D7" s="578"/>
      <c r="E7" s="579" t="s">
        <v>981</v>
      </c>
      <c r="F7" s="580">
        <v>1</v>
      </c>
      <c r="G7" s="581">
        <v>3850000</v>
      </c>
      <c r="H7" s="582"/>
      <c r="I7" s="552"/>
      <c r="J7" s="552"/>
      <c r="K7" s="552"/>
      <c r="L7" s="552"/>
      <c r="M7" s="552"/>
      <c r="N7" s="552"/>
      <c r="O7" s="552"/>
      <c r="P7" s="552"/>
      <c r="Q7" s="552"/>
      <c r="R7" s="552"/>
    </row>
    <row r="8" spans="1:18" s="574" customFormat="1" ht="24.75" customHeight="1">
      <c r="A8" s="583" t="s">
        <v>982</v>
      </c>
      <c r="B8" s="576" t="s">
        <v>983</v>
      </c>
      <c r="C8" s="577">
        <v>13650016</v>
      </c>
      <c r="D8" s="584"/>
      <c r="E8" s="585" t="s">
        <v>984</v>
      </c>
      <c r="F8" s="580" t="s">
        <v>983</v>
      </c>
      <c r="G8" s="581">
        <v>4477800</v>
      </c>
      <c r="H8" s="586"/>
      <c r="I8" s="552"/>
      <c r="J8" s="552"/>
      <c r="K8" s="552"/>
      <c r="L8" s="552"/>
      <c r="M8" s="552"/>
      <c r="N8" s="552"/>
      <c r="O8" s="552"/>
      <c r="P8" s="552"/>
      <c r="Q8" s="552"/>
      <c r="R8" s="552"/>
    </row>
    <row r="9" spans="1:18" s="574" customFormat="1" ht="24.75" customHeight="1">
      <c r="A9" s="569" t="s">
        <v>985</v>
      </c>
      <c r="B9" s="570">
        <v>1</v>
      </c>
      <c r="C9" s="571">
        <v>100000</v>
      </c>
      <c r="D9" s="578"/>
      <c r="E9" s="587" t="s">
        <v>986</v>
      </c>
      <c r="F9" s="588"/>
      <c r="G9" s="589">
        <f>SUM(C31:C32,G6:G8)</f>
        <v>14427800</v>
      </c>
      <c r="H9" s="590"/>
      <c r="I9" s="552"/>
      <c r="J9" s="552"/>
      <c r="K9" s="552"/>
      <c r="L9" s="552"/>
      <c r="M9" s="552"/>
      <c r="N9" s="552"/>
      <c r="O9" s="552"/>
      <c r="P9" s="552"/>
      <c r="Q9" s="552"/>
      <c r="R9" s="552"/>
    </row>
    <row r="10" spans="1:18" s="574" customFormat="1" ht="24.75" customHeight="1">
      <c r="A10" s="587" t="s">
        <v>986</v>
      </c>
      <c r="B10" s="588"/>
      <c r="C10" s="589">
        <f>SUM(C6:C9)</f>
        <v>22390016</v>
      </c>
      <c r="D10" s="578"/>
      <c r="E10" s="573" t="s">
        <v>987</v>
      </c>
      <c r="F10" s="570" t="s">
        <v>983</v>
      </c>
      <c r="G10" s="571">
        <v>10612000</v>
      </c>
      <c r="H10" s="591" t="s">
        <v>988</v>
      </c>
      <c r="I10" s="552"/>
      <c r="J10" s="552"/>
      <c r="K10" s="552"/>
      <c r="L10" s="552"/>
      <c r="M10" s="552"/>
      <c r="N10" s="552"/>
      <c r="O10" s="552"/>
      <c r="P10" s="552"/>
      <c r="Q10" s="552"/>
      <c r="R10" s="552"/>
    </row>
    <row r="11" spans="1:18" s="574" customFormat="1" ht="24.75" customHeight="1">
      <c r="A11" s="569" t="s">
        <v>989</v>
      </c>
      <c r="B11" s="570" t="s">
        <v>983</v>
      </c>
      <c r="C11" s="571">
        <v>1100000</v>
      </c>
      <c r="D11" s="578" t="s">
        <v>990</v>
      </c>
      <c r="E11" s="579" t="s">
        <v>991</v>
      </c>
      <c r="F11" s="592">
        <v>8</v>
      </c>
      <c r="G11" s="581">
        <v>1200000</v>
      </c>
      <c r="H11" s="590"/>
      <c r="I11" s="552"/>
      <c r="J11" s="552"/>
      <c r="K11" s="552"/>
      <c r="L11" s="552"/>
      <c r="M11" s="552"/>
      <c r="N11" s="552"/>
      <c r="O11" s="552"/>
      <c r="P11" s="552"/>
      <c r="Q11" s="552"/>
      <c r="R11" s="552"/>
    </row>
    <row r="12" spans="1:18" s="574" customFormat="1" ht="24.75" customHeight="1">
      <c r="A12" s="593" t="s">
        <v>986</v>
      </c>
      <c r="B12" s="594"/>
      <c r="C12" s="589">
        <f>SUM(C11)</f>
        <v>1100000</v>
      </c>
      <c r="D12" s="578" t="s">
        <v>992</v>
      </c>
      <c r="E12" s="579" t="s">
        <v>993</v>
      </c>
      <c r="F12" s="592">
        <v>60</v>
      </c>
      <c r="G12" s="581">
        <v>892727</v>
      </c>
      <c r="H12" s="591"/>
      <c r="I12" s="552"/>
      <c r="J12" s="552"/>
      <c r="K12" s="552"/>
      <c r="L12" s="552"/>
      <c r="M12" s="552"/>
      <c r="N12" s="552"/>
      <c r="O12" s="552"/>
      <c r="P12" s="552"/>
      <c r="Q12" s="552"/>
      <c r="R12" s="552"/>
    </row>
    <row r="13" spans="1:18" s="574" customFormat="1" ht="24.75" customHeight="1">
      <c r="A13" s="595" t="s">
        <v>994</v>
      </c>
      <c r="B13" s="596" t="s">
        <v>995</v>
      </c>
      <c r="C13" s="597">
        <v>1289000</v>
      </c>
      <c r="D13" s="591" t="s">
        <v>996</v>
      </c>
      <c r="E13" s="569" t="s">
        <v>997</v>
      </c>
      <c r="F13" s="598">
        <v>3</v>
      </c>
      <c r="G13" s="571">
        <v>510000</v>
      </c>
      <c r="H13" s="582"/>
      <c r="I13" s="552"/>
      <c r="J13" s="552"/>
      <c r="K13" s="552"/>
      <c r="L13" s="552"/>
      <c r="M13" s="552"/>
      <c r="N13" s="552"/>
      <c r="O13" s="552"/>
      <c r="P13" s="552"/>
      <c r="Q13" s="552"/>
      <c r="R13" s="552"/>
    </row>
    <row r="14" spans="1:18" s="600" customFormat="1" ht="24.75" customHeight="1">
      <c r="A14" s="573" t="s">
        <v>998</v>
      </c>
      <c r="B14" s="570" t="s">
        <v>995</v>
      </c>
      <c r="C14" s="571">
        <v>600000</v>
      </c>
      <c r="D14" s="599" t="s">
        <v>999</v>
      </c>
      <c r="E14" s="573" t="s">
        <v>1000</v>
      </c>
      <c r="F14" s="598">
        <v>3</v>
      </c>
      <c r="G14" s="571">
        <v>809093</v>
      </c>
      <c r="H14" s="582"/>
      <c r="I14" s="552"/>
      <c r="J14" s="552"/>
      <c r="K14" s="552"/>
      <c r="L14" s="552"/>
      <c r="M14" s="552"/>
      <c r="N14" s="552"/>
      <c r="O14" s="552"/>
      <c r="P14" s="552"/>
      <c r="Q14" s="552"/>
      <c r="R14" s="552"/>
    </row>
    <row r="15" spans="1:18" s="553" customFormat="1" ht="24.75" customHeight="1">
      <c r="A15" s="573" t="s">
        <v>1001</v>
      </c>
      <c r="B15" s="570" t="s">
        <v>995</v>
      </c>
      <c r="C15" s="571">
        <v>560000</v>
      </c>
      <c r="D15" s="601"/>
      <c r="E15" s="585" t="s">
        <v>1002</v>
      </c>
      <c r="F15" s="592">
        <v>1</v>
      </c>
      <c r="G15" s="581">
        <v>479091</v>
      </c>
      <c r="H15" s="591"/>
      <c r="I15" s="552"/>
      <c r="J15" s="552"/>
      <c r="K15" s="552"/>
      <c r="L15" s="552"/>
      <c r="M15" s="552"/>
      <c r="N15" s="552"/>
      <c r="O15" s="552"/>
      <c r="P15" s="552"/>
      <c r="Q15" s="552"/>
      <c r="R15" s="552"/>
    </row>
    <row r="16" spans="1:18" s="553" customFormat="1" ht="24.75" customHeight="1">
      <c r="A16" s="569" t="s">
        <v>1003</v>
      </c>
      <c r="B16" s="570">
        <v>1</v>
      </c>
      <c r="C16" s="571">
        <v>195454</v>
      </c>
      <c r="D16" s="599" t="s">
        <v>1004</v>
      </c>
      <c r="E16" s="585" t="s">
        <v>1005</v>
      </c>
      <c r="F16" s="592">
        <v>1</v>
      </c>
      <c r="G16" s="581">
        <v>380000</v>
      </c>
      <c r="H16" s="591"/>
      <c r="I16" s="552"/>
      <c r="J16" s="552"/>
      <c r="K16" s="552"/>
      <c r="L16" s="552"/>
      <c r="M16" s="552"/>
      <c r="N16" s="552"/>
      <c r="O16" s="552"/>
      <c r="P16" s="552"/>
      <c r="Q16" s="552"/>
      <c r="R16" s="552"/>
    </row>
    <row r="17" spans="1:18" s="574" customFormat="1" ht="24.75" customHeight="1">
      <c r="A17" s="602" t="s">
        <v>986</v>
      </c>
      <c r="B17" s="603"/>
      <c r="C17" s="589">
        <f>SUM(C13:C16)</f>
        <v>2644454</v>
      </c>
      <c r="D17" s="582" t="s">
        <v>879</v>
      </c>
      <c r="E17" s="587" t="s">
        <v>986</v>
      </c>
      <c r="F17" s="588"/>
      <c r="G17" s="589">
        <f>SUM(G10:G16)</f>
        <v>14882911</v>
      </c>
      <c r="H17" s="582"/>
      <c r="I17" s="552"/>
      <c r="J17" s="552"/>
      <c r="K17" s="552"/>
      <c r="L17" s="552"/>
      <c r="M17" s="552"/>
      <c r="N17" s="552"/>
      <c r="O17" s="552"/>
      <c r="P17" s="552"/>
      <c r="Q17" s="552"/>
      <c r="R17" s="552"/>
    </row>
    <row r="18" spans="1:18" s="574" customFormat="1" ht="24.75" customHeight="1">
      <c r="A18" s="604" t="s">
        <v>1006</v>
      </c>
      <c r="B18" s="605">
        <v>1</v>
      </c>
      <c r="C18" s="606">
        <v>450000</v>
      </c>
      <c r="D18" s="582" t="s">
        <v>1007</v>
      </c>
      <c r="E18" s="569" t="s">
        <v>1008</v>
      </c>
      <c r="F18" s="570" t="s">
        <v>995</v>
      </c>
      <c r="G18" s="571">
        <v>20000000</v>
      </c>
      <c r="H18" s="591" t="s">
        <v>1009</v>
      </c>
      <c r="I18" s="552"/>
      <c r="J18" s="552"/>
      <c r="K18" s="552"/>
      <c r="L18" s="552"/>
      <c r="M18" s="552"/>
      <c r="N18" s="552"/>
      <c r="O18" s="552"/>
      <c r="P18" s="552"/>
      <c r="Q18" s="552"/>
      <c r="R18" s="552"/>
    </row>
    <row r="19" spans="1:18" s="574" customFormat="1" ht="24.75" customHeight="1">
      <c r="A19" s="607" t="s">
        <v>986</v>
      </c>
      <c r="B19" s="608"/>
      <c r="C19" s="609">
        <f>SUM(C18)</f>
        <v>450000</v>
      </c>
      <c r="D19" s="582"/>
      <c r="E19" s="573" t="s">
        <v>1010</v>
      </c>
      <c r="F19" s="570">
        <v>1</v>
      </c>
      <c r="G19" s="571">
        <v>3000000</v>
      </c>
      <c r="H19" s="591"/>
      <c r="I19" s="552"/>
      <c r="J19" s="552"/>
      <c r="K19" s="552"/>
      <c r="L19" s="552"/>
      <c r="M19" s="552"/>
      <c r="N19" s="552"/>
      <c r="O19" s="552"/>
      <c r="P19" s="552"/>
      <c r="Q19" s="552"/>
      <c r="R19" s="552"/>
    </row>
    <row r="20" spans="1:18" s="553" customFormat="1" ht="24.75" customHeight="1">
      <c r="A20" s="610" t="s">
        <v>1011</v>
      </c>
      <c r="B20" s="596">
        <v>1</v>
      </c>
      <c r="C20" s="597">
        <v>750000</v>
      </c>
      <c r="D20" s="591" t="s">
        <v>1012</v>
      </c>
      <c r="E20" s="569" t="s">
        <v>1013</v>
      </c>
      <c r="F20" s="598">
        <v>4</v>
      </c>
      <c r="G20" s="571">
        <v>6545455</v>
      </c>
      <c r="H20" s="590"/>
      <c r="I20" s="552"/>
      <c r="J20" s="552"/>
      <c r="K20" s="552"/>
      <c r="L20" s="552"/>
      <c r="M20" s="552"/>
      <c r="N20" s="552"/>
      <c r="O20" s="552"/>
      <c r="P20" s="552"/>
      <c r="Q20" s="552"/>
      <c r="R20" s="552"/>
    </row>
    <row r="21" spans="1:18" s="553" customFormat="1" ht="24.75" customHeight="1">
      <c r="A21" s="575" t="s">
        <v>1014</v>
      </c>
      <c r="B21" s="576">
        <v>1</v>
      </c>
      <c r="C21" s="577">
        <v>3600000</v>
      </c>
      <c r="D21" s="611"/>
      <c r="E21" s="569" t="s">
        <v>1015</v>
      </c>
      <c r="F21" s="598">
        <v>3</v>
      </c>
      <c r="G21" s="571">
        <v>395454</v>
      </c>
      <c r="H21" s="591"/>
      <c r="I21" s="552"/>
      <c r="J21" s="552"/>
      <c r="K21" s="552"/>
      <c r="L21" s="552"/>
      <c r="M21" s="552"/>
      <c r="N21" s="552"/>
      <c r="O21" s="552"/>
      <c r="P21" s="552"/>
      <c r="Q21" s="552"/>
      <c r="R21" s="552"/>
    </row>
    <row r="22" spans="1:18" s="553" customFormat="1" ht="24.75" customHeight="1">
      <c r="A22" s="573" t="s">
        <v>1016</v>
      </c>
      <c r="B22" s="570">
        <v>40</v>
      </c>
      <c r="C22" s="571">
        <v>1640000</v>
      </c>
      <c r="D22" s="611"/>
      <c r="E22" s="587" t="s">
        <v>986</v>
      </c>
      <c r="F22" s="588"/>
      <c r="G22" s="589">
        <f>SUM(G18:G21)</f>
        <v>29940909</v>
      </c>
      <c r="H22" s="601"/>
      <c r="I22" s="552"/>
      <c r="J22" s="552"/>
      <c r="K22" s="552"/>
      <c r="L22" s="552"/>
      <c r="M22" s="552"/>
      <c r="N22" s="552"/>
      <c r="O22" s="552"/>
      <c r="P22" s="552"/>
      <c r="Q22" s="552"/>
      <c r="R22" s="552"/>
    </row>
    <row r="23" spans="1:18" s="553" customFormat="1" ht="24.75" customHeight="1">
      <c r="A23" s="587" t="s">
        <v>986</v>
      </c>
      <c r="B23" s="588"/>
      <c r="C23" s="589">
        <f>SUM(C20:C22)</f>
        <v>5990000</v>
      </c>
      <c r="D23" s="611"/>
      <c r="E23" s="573" t="s">
        <v>1017</v>
      </c>
      <c r="F23" s="570"/>
      <c r="G23" s="571">
        <v>2740000</v>
      </c>
      <c r="H23" s="591" t="s">
        <v>1018</v>
      </c>
      <c r="I23" s="552"/>
      <c r="J23" s="552"/>
      <c r="K23" s="552"/>
      <c r="L23" s="552"/>
      <c r="M23" s="552"/>
      <c r="N23" s="552"/>
      <c r="O23" s="552"/>
      <c r="P23" s="552"/>
      <c r="Q23" s="552"/>
      <c r="R23" s="552"/>
    </row>
    <row r="24" spans="1:18" s="553" customFormat="1" ht="24.75" customHeight="1">
      <c r="A24" s="583" t="s">
        <v>1019</v>
      </c>
      <c r="B24" s="576">
        <v>1</v>
      </c>
      <c r="C24" s="577">
        <v>700000</v>
      </c>
      <c r="D24" s="591" t="s">
        <v>1020</v>
      </c>
      <c r="E24" s="573" t="s">
        <v>1021</v>
      </c>
      <c r="F24" s="570"/>
      <c r="G24" s="571">
        <v>1800000</v>
      </c>
      <c r="H24" s="590"/>
      <c r="I24" s="552"/>
      <c r="J24" s="552"/>
      <c r="K24" s="552"/>
      <c r="L24" s="552"/>
      <c r="M24" s="552"/>
      <c r="N24" s="552"/>
      <c r="O24" s="552"/>
      <c r="P24" s="552"/>
      <c r="Q24" s="552"/>
      <c r="R24" s="552"/>
    </row>
    <row r="25" spans="1:18" s="553" customFormat="1" ht="24.75" customHeight="1">
      <c r="A25" s="569" t="s">
        <v>1022</v>
      </c>
      <c r="B25" s="570" t="s">
        <v>983</v>
      </c>
      <c r="C25" s="571">
        <v>24272728</v>
      </c>
      <c r="D25" s="591"/>
      <c r="E25" s="573" t="s">
        <v>1023</v>
      </c>
      <c r="F25" s="570">
        <v>2</v>
      </c>
      <c r="G25" s="571">
        <v>384000</v>
      </c>
      <c r="H25" s="591"/>
      <c r="I25" s="552"/>
      <c r="J25" s="552"/>
      <c r="K25" s="552"/>
      <c r="L25" s="552"/>
      <c r="M25" s="552"/>
      <c r="N25" s="552"/>
      <c r="O25" s="552"/>
      <c r="P25" s="552"/>
      <c r="Q25" s="552"/>
      <c r="R25" s="552"/>
    </row>
    <row r="26" spans="1:18" s="553" customFormat="1" ht="24.75" customHeight="1">
      <c r="A26" s="602" t="s">
        <v>986</v>
      </c>
      <c r="B26" s="603"/>
      <c r="C26" s="589">
        <f>SUM(C24:C25)</f>
        <v>24972728</v>
      </c>
      <c r="D26" s="590"/>
      <c r="E26" s="575" t="s">
        <v>1024</v>
      </c>
      <c r="F26" s="612">
        <v>7</v>
      </c>
      <c r="G26" s="577">
        <v>420000</v>
      </c>
      <c r="H26" s="591"/>
      <c r="I26" s="552"/>
      <c r="J26" s="552"/>
      <c r="K26" s="552"/>
      <c r="L26" s="552"/>
      <c r="M26" s="552"/>
      <c r="N26" s="552"/>
      <c r="O26" s="552"/>
      <c r="P26" s="552"/>
      <c r="Q26" s="552"/>
      <c r="R26" s="552"/>
    </row>
    <row r="27" spans="1:18" s="553" customFormat="1" ht="24.75" customHeight="1">
      <c r="A27" s="583" t="s">
        <v>1011</v>
      </c>
      <c r="B27" s="576" t="s">
        <v>983</v>
      </c>
      <c r="C27" s="577">
        <v>860000</v>
      </c>
      <c r="D27" s="582" t="s">
        <v>1025</v>
      </c>
      <c r="E27" s="569" t="s">
        <v>1026</v>
      </c>
      <c r="F27" s="598">
        <v>2</v>
      </c>
      <c r="G27" s="571">
        <v>600000</v>
      </c>
      <c r="H27" s="590"/>
      <c r="I27" s="552"/>
      <c r="J27" s="552"/>
      <c r="K27" s="552"/>
      <c r="L27" s="552"/>
      <c r="M27" s="552"/>
      <c r="N27" s="552"/>
      <c r="O27" s="552"/>
      <c r="P27" s="552"/>
      <c r="Q27" s="552"/>
      <c r="R27" s="552"/>
    </row>
    <row r="28" spans="1:18" s="553" customFormat="1" ht="24.75" customHeight="1">
      <c r="A28" s="569" t="s">
        <v>1027</v>
      </c>
      <c r="B28" s="613" t="s">
        <v>511</v>
      </c>
      <c r="C28" s="571">
        <v>2000000</v>
      </c>
      <c r="D28" s="582"/>
      <c r="E28" s="569" t="s">
        <v>1028</v>
      </c>
      <c r="F28" s="598">
        <v>20</v>
      </c>
      <c r="G28" s="571">
        <v>2180000</v>
      </c>
      <c r="H28" s="590"/>
      <c r="I28" s="552"/>
      <c r="J28" s="552"/>
      <c r="K28" s="552"/>
      <c r="L28" s="552"/>
      <c r="M28" s="552"/>
      <c r="N28" s="552"/>
      <c r="O28" s="552"/>
      <c r="P28" s="552"/>
      <c r="Q28" s="552"/>
      <c r="R28" s="552"/>
    </row>
    <row r="29" spans="1:18" s="553" customFormat="1" ht="24.75" customHeight="1">
      <c r="A29" s="569" t="s">
        <v>1029</v>
      </c>
      <c r="B29" s="570" t="s">
        <v>983</v>
      </c>
      <c r="C29" s="571">
        <v>6181819</v>
      </c>
      <c r="D29" s="601"/>
      <c r="E29" s="569" t="s">
        <v>1030</v>
      </c>
      <c r="F29" s="598">
        <v>2</v>
      </c>
      <c r="G29" s="571">
        <v>15500000</v>
      </c>
      <c r="H29" s="590"/>
      <c r="I29" s="552"/>
      <c r="J29" s="552"/>
      <c r="K29" s="552"/>
      <c r="L29" s="552"/>
      <c r="M29" s="552"/>
      <c r="N29" s="552"/>
      <c r="O29" s="552"/>
      <c r="P29" s="552"/>
      <c r="Q29" s="552"/>
      <c r="R29" s="552"/>
    </row>
    <row r="30" spans="1:18" s="553" customFormat="1" ht="24.75" customHeight="1">
      <c r="A30" s="602" t="s">
        <v>986</v>
      </c>
      <c r="B30" s="603"/>
      <c r="C30" s="589">
        <f>SUM(C27:C29)</f>
        <v>9041819</v>
      </c>
      <c r="D30" s="591"/>
      <c r="E30" s="583" t="s">
        <v>1031</v>
      </c>
      <c r="F30" s="576">
        <v>1</v>
      </c>
      <c r="G30" s="577">
        <v>2200000</v>
      </c>
      <c r="H30" s="590"/>
      <c r="I30" s="552">
        <v>937500</v>
      </c>
      <c r="J30" s="552"/>
      <c r="K30" s="552"/>
      <c r="L30" s="552"/>
      <c r="M30" s="552"/>
      <c r="N30" s="552"/>
      <c r="O30" s="552"/>
      <c r="P30" s="552"/>
      <c r="Q30" s="552"/>
      <c r="R30" s="552"/>
    </row>
    <row r="31" spans="1:18" s="553" customFormat="1" ht="24.75" customHeight="1">
      <c r="A31" s="573" t="s">
        <v>1032</v>
      </c>
      <c r="B31" s="570">
        <v>1</v>
      </c>
      <c r="C31" s="571">
        <v>3200000</v>
      </c>
      <c r="D31" s="582" t="s">
        <v>979</v>
      </c>
      <c r="E31" s="575" t="s">
        <v>1033</v>
      </c>
      <c r="F31" s="576">
        <v>1</v>
      </c>
      <c r="G31" s="577">
        <v>1300000</v>
      </c>
      <c r="H31" s="601"/>
      <c r="I31" s="552"/>
      <c r="J31" s="552"/>
      <c r="K31" s="552"/>
      <c r="L31" s="552"/>
      <c r="M31" s="552"/>
      <c r="N31" s="552"/>
      <c r="O31" s="552"/>
      <c r="P31" s="552"/>
      <c r="Q31" s="552"/>
      <c r="R31" s="552"/>
    </row>
    <row r="32" spans="1:18" s="553" customFormat="1" ht="24.75" customHeight="1">
      <c r="A32" s="614" t="s">
        <v>1034</v>
      </c>
      <c r="B32" s="615" t="s">
        <v>983</v>
      </c>
      <c r="C32" s="616">
        <v>900000</v>
      </c>
      <c r="D32" s="617"/>
      <c r="E32" s="618" t="s">
        <v>1035</v>
      </c>
      <c r="F32" s="619"/>
      <c r="G32" s="620">
        <f>SUM(G23:G31)</f>
        <v>27124000</v>
      </c>
      <c r="H32" s="621"/>
      <c r="I32" s="552"/>
      <c r="J32" s="552"/>
      <c r="K32" s="552"/>
      <c r="L32" s="552"/>
      <c r="M32" s="552"/>
      <c r="N32" s="552"/>
      <c r="O32" s="552"/>
      <c r="P32" s="552"/>
      <c r="Q32" s="552"/>
      <c r="R32" s="552"/>
    </row>
    <row r="33" spans="1:18" s="553" customFormat="1" ht="24.75" customHeight="1">
      <c r="A33" s="559" t="s">
        <v>880</v>
      </c>
      <c r="B33" s="559"/>
      <c r="C33" s="559"/>
      <c r="D33" s="560"/>
      <c r="E33" s="622"/>
      <c r="F33" s="560"/>
      <c r="G33" s="562"/>
      <c r="H33" s="623" t="s">
        <v>1036</v>
      </c>
      <c r="I33" s="552"/>
      <c r="J33" s="552"/>
      <c r="K33" s="552"/>
      <c r="L33" s="552"/>
      <c r="M33" s="552"/>
      <c r="N33" s="552"/>
      <c r="O33" s="552"/>
      <c r="P33" s="552"/>
      <c r="Q33" s="552"/>
      <c r="R33" s="552"/>
    </row>
    <row r="34" spans="1:18" s="568" customFormat="1" ht="24.75" customHeight="1">
      <c r="A34" s="624" t="s">
        <v>973</v>
      </c>
      <c r="B34" s="625" t="s">
        <v>974</v>
      </c>
      <c r="C34" s="626" t="s">
        <v>884</v>
      </c>
      <c r="D34" s="627" t="s">
        <v>975</v>
      </c>
      <c r="E34" s="624" t="s">
        <v>973</v>
      </c>
      <c r="F34" s="625" t="s">
        <v>974</v>
      </c>
      <c r="G34" s="626" t="s">
        <v>884</v>
      </c>
      <c r="H34" s="628" t="s">
        <v>975</v>
      </c>
      <c r="M34" s="552"/>
      <c r="N34" s="552"/>
      <c r="O34" s="552"/>
      <c r="P34" s="552"/>
      <c r="Q34" s="552"/>
      <c r="R34" s="552"/>
    </row>
    <row r="35" spans="1:18" s="553" customFormat="1" ht="24.75" customHeight="1">
      <c r="A35" s="573" t="s">
        <v>1037</v>
      </c>
      <c r="B35" s="570"/>
      <c r="C35" s="571">
        <v>760000</v>
      </c>
      <c r="D35" s="591" t="s">
        <v>1038</v>
      </c>
      <c r="E35" s="579" t="s">
        <v>1039</v>
      </c>
      <c r="F35" s="580">
        <v>1</v>
      </c>
      <c r="G35" s="581">
        <v>800000</v>
      </c>
      <c r="H35" s="582" t="s">
        <v>1040</v>
      </c>
      <c r="I35" s="552"/>
      <c r="J35" s="552"/>
      <c r="K35" s="552"/>
      <c r="L35" s="552"/>
      <c r="M35" s="552"/>
      <c r="N35" s="552"/>
      <c r="O35" s="552"/>
      <c r="P35" s="552"/>
      <c r="Q35" s="552"/>
      <c r="R35" s="552"/>
    </row>
    <row r="36" spans="1:18" s="553" customFormat="1" ht="24.75" customHeight="1">
      <c r="A36" s="585" t="s">
        <v>1041</v>
      </c>
      <c r="B36" s="592">
        <v>1</v>
      </c>
      <c r="C36" s="581">
        <v>3800000</v>
      </c>
      <c r="D36" s="611"/>
      <c r="E36" s="585" t="s">
        <v>1042</v>
      </c>
      <c r="F36" s="580">
        <v>7</v>
      </c>
      <c r="G36" s="581">
        <v>1909091</v>
      </c>
      <c r="H36" s="601"/>
      <c r="I36" s="552"/>
      <c r="J36" s="552"/>
      <c r="K36" s="552"/>
      <c r="L36" s="552"/>
      <c r="M36" s="552"/>
      <c r="N36" s="552"/>
      <c r="O36" s="552"/>
      <c r="P36" s="552"/>
      <c r="Q36" s="552"/>
      <c r="R36" s="552"/>
    </row>
    <row r="37" spans="1:18" s="553" customFormat="1" ht="24.75" customHeight="1">
      <c r="A37" s="573" t="s">
        <v>1043</v>
      </c>
      <c r="B37" s="570">
        <v>1</v>
      </c>
      <c r="C37" s="571">
        <v>120000</v>
      </c>
      <c r="D37" s="591"/>
      <c r="E37" s="573" t="s">
        <v>1044</v>
      </c>
      <c r="F37" s="570">
        <v>1</v>
      </c>
      <c r="G37" s="571">
        <v>354545</v>
      </c>
      <c r="H37" s="601"/>
      <c r="I37" s="552"/>
      <c r="J37" s="552"/>
      <c r="K37" s="552"/>
      <c r="L37" s="552"/>
      <c r="M37" s="552"/>
      <c r="N37" s="552"/>
      <c r="O37" s="552"/>
      <c r="P37" s="552"/>
      <c r="Q37" s="552"/>
      <c r="R37" s="552"/>
    </row>
    <row r="38" spans="1:18" s="553" customFormat="1" ht="24.75" customHeight="1">
      <c r="A38" s="573" t="s">
        <v>1045</v>
      </c>
      <c r="B38" s="570">
        <v>1</v>
      </c>
      <c r="C38" s="571">
        <v>125454</v>
      </c>
      <c r="D38" s="590"/>
      <c r="E38" s="575" t="s">
        <v>1046</v>
      </c>
      <c r="F38" s="612">
        <v>1</v>
      </c>
      <c r="G38" s="577">
        <v>500000</v>
      </c>
      <c r="H38" s="601"/>
      <c r="I38" s="552"/>
      <c r="J38" s="552"/>
      <c r="K38" s="552"/>
      <c r="L38" s="552"/>
      <c r="M38" s="552"/>
      <c r="N38" s="552"/>
      <c r="O38" s="552"/>
      <c r="P38" s="552"/>
      <c r="Q38" s="552"/>
      <c r="R38" s="552"/>
    </row>
    <row r="39" spans="1:18" s="553" customFormat="1" ht="24.75" customHeight="1">
      <c r="A39" s="585" t="s">
        <v>1047</v>
      </c>
      <c r="B39" s="580"/>
      <c r="C39" s="581">
        <v>4681818</v>
      </c>
      <c r="D39" s="601"/>
      <c r="E39" s="575" t="s">
        <v>1048</v>
      </c>
      <c r="F39" s="612">
        <v>1</v>
      </c>
      <c r="G39" s="577">
        <v>8580000</v>
      </c>
      <c r="H39" s="601"/>
      <c r="I39" s="552"/>
      <c r="J39" s="552"/>
      <c r="K39" s="552"/>
      <c r="L39" s="552"/>
      <c r="M39" s="552"/>
      <c r="N39" s="552"/>
      <c r="O39" s="552"/>
      <c r="P39" s="552"/>
      <c r="Q39" s="552"/>
      <c r="R39" s="552"/>
    </row>
    <row r="40" spans="1:18" s="553" customFormat="1" ht="24.75" customHeight="1">
      <c r="A40" s="585" t="s">
        <v>1049</v>
      </c>
      <c r="B40" s="580"/>
      <c r="C40" s="581">
        <v>2650000</v>
      </c>
      <c r="D40" s="591"/>
      <c r="E40" s="575" t="s">
        <v>1050</v>
      </c>
      <c r="F40" s="576">
        <v>1</v>
      </c>
      <c r="G40" s="577">
        <v>294000</v>
      </c>
      <c r="H40" s="582"/>
      <c r="I40" s="552"/>
      <c r="J40" s="552"/>
      <c r="K40" s="552"/>
      <c r="L40" s="552"/>
      <c r="M40" s="552"/>
      <c r="N40" s="552"/>
      <c r="O40" s="552"/>
      <c r="P40" s="552"/>
      <c r="Q40" s="552"/>
      <c r="R40" s="552"/>
    </row>
    <row r="41" spans="1:18" s="553" customFormat="1" ht="24.75" customHeight="1">
      <c r="A41" s="579" t="s">
        <v>1051</v>
      </c>
      <c r="B41" s="629"/>
      <c r="C41" s="630">
        <v>1818182</v>
      </c>
      <c r="D41" s="591"/>
      <c r="E41" s="573" t="s">
        <v>1052</v>
      </c>
      <c r="F41" s="570">
        <v>1</v>
      </c>
      <c r="G41" s="577">
        <v>1900000</v>
      </c>
      <c r="H41" s="601"/>
      <c r="I41" s="552"/>
      <c r="J41" s="552"/>
      <c r="K41" s="552"/>
      <c r="L41" s="552"/>
      <c r="M41" s="552"/>
      <c r="N41" s="552"/>
      <c r="O41" s="552"/>
      <c r="P41" s="552"/>
      <c r="Q41" s="552"/>
      <c r="R41" s="552"/>
    </row>
    <row r="42" spans="1:18" s="553" customFormat="1" ht="24.75" customHeight="1">
      <c r="A42" s="569" t="s">
        <v>1053</v>
      </c>
      <c r="B42" s="570">
        <v>2</v>
      </c>
      <c r="C42" s="571">
        <v>70909</v>
      </c>
      <c r="D42" s="631"/>
      <c r="E42" s="569" t="s">
        <v>1054</v>
      </c>
      <c r="F42" s="598">
        <v>1</v>
      </c>
      <c r="G42" s="571">
        <v>1318182</v>
      </c>
      <c r="H42" s="601"/>
      <c r="I42" s="552"/>
      <c r="J42" s="552"/>
      <c r="K42" s="552"/>
      <c r="L42" s="552"/>
      <c r="M42" s="552"/>
      <c r="N42" s="552"/>
      <c r="O42" s="552"/>
      <c r="P42" s="552"/>
      <c r="Q42" s="552"/>
      <c r="R42" s="552"/>
    </row>
    <row r="43" spans="1:18" s="553" customFormat="1" ht="24.75" customHeight="1">
      <c r="A43" s="569" t="s">
        <v>1055</v>
      </c>
      <c r="B43" s="598">
        <v>3</v>
      </c>
      <c r="C43" s="571">
        <v>840000</v>
      </c>
      <c r="D43" s="632"/>
      <c r="E43" s="569" t="s">
        <v>1056</v>
      </c>
      <c r="F43" s="598">
        <v>1</v>
      </c>
      <c r="G43" s="571">
        <v>600000</v>
      </c>
      <c r="H43" s="591"/>
      <c r="I43" s="552"/>
      <c r="J43" s="552"/>
      <c r="K43" s="552"/>
      <c r="L43" s="552"/>
      <c r="M43" s="552"/>
      <c r="N43" s="552"/>
      <c r="O43" s="552"/>
      <c r="P43" s="552"/>
      <c r="Q43" s="552"/>
      <c r="R43" s="552"/>
    </row>
    <row r="44" spans="1:18" s="553" customFormat="1" ht="24.75" customHeight="1">
      <c r="A44" s="569" t="s">
        <v>1057</v>
      </c>
      <c r="B44" s="598">
        <v>1</v>
      </c>
      <c r="C44" s="571">
        <v>2700000</v>
      </c>
      <c r="D44" s="632"/>
      <c r="E44" s="569" t="s">
        <v>1058</v>
      </c>
      <c r="F44" s="598">
        <v>1</v>
      </c>
      <c r="G44" s="571">
        <v>5511000</v>
      </c>
      <c r="H44" s="591"/>
      <c r="I44" s="552"/>
      <c r="J44" s="552"/>
      <c r="K44" s="552"/>
      <c r="L44" s="552"/>
      <c r="M44" s="552"/>
      <c r="N44" s="552"/>
      <c r="O44" s="552"/>
      <c r="P44" s="552"/>
      <c r="Q44" s="552"/>
      <c r="R44" s="552"/>
    </row>
    <row r="45" spans="1:18" s="553" customFormat="1" ht="24.75" customHeight="1">
      <c r="A45" s="569" t="s">
        <v>1059</v>
      </c>
      <c r="B45" s="598">
        <v>2</v>
      </c>
      <c r="C45" s="571">
        <v>1900000</v>
      </c>
      <c r="D45" s="632"/>
      <c r="E45" s="569" t="s">
        <v>1060</v>
      </c>
      <c r="F45" s="598">
        <v>1</v>
      </c>
      <c r="G45" s="571">
        <v>4950000</v>
      </c>
      <c r="H45" s="591"/>
      <c r="I45" s="552"/>
      <c r="J45" s="552"/>
      <c r="K45" s="552"/>
      <c r="L45" s="552"/>
      <c r="M45" s="552"/>
      <c r="N45" s="552"/>
      <c r="O45" s="552"/>
      <c r="P45" s="552"/>
      <c r="Q45" s="552"/>
      <c r="R45" s="552"/>
    </row>
    <row r="46" spans="1:18" s="553" customFormat="1" ht="24.75" customHeight="1">
      <c r="A46" s="569" t="s">
        <v>1061</v>
      </c>
      <c r="B46" s="598">
        <v>1</v>
      </c>
      <c r="C46" s="571">
        <v>500000</v>
      </c>
      <c r="D46" s="591"/>
      <c r="E46" s="569" t="s">
        <v>1062</v>
      </c>
      <c r="F46" s="598">
        <v>1</v>
      </c>
      <c r="G46" s="571">
        <v>600000</v>
      </c>
      <c r="H46" s="591"/>
      <c r="I46" s="552"/>
      <c r="J46" s="552"/>
      <c r="K46" s="552"/>
      <c r="L46" s="552"/>
      <c r="M46" s="552"/>
      <c r="N46" s="552"/>
      <c r="O46" s="552"/>
      <c r="P46" s="552"/>
      <c r="Q46" s="552"/>
      <c r="R46" s="552"/>
    </row>
    <row r="47" spans="1:18" s="553" customFormat="1" ht="24.75" customHeight="1">
      <c r="A47" s="573" t="s">
        <v>1063</v>
      </c>
      <c r="B47" s="598">
        <v>1</v>
      </c>
      <c r="C47" s="571">
        <v>800000</v>
      </c>
      <c r="D47" s="582"/>
      <c r="E47" s="569" t="s">
        <v>1064</v>
      </c>
      <c r="F47" s="598">
        <v>1</v>
      </c>
      <c r="G47" s="571">
        <v>400000</v>
      </c>
      <c r="H47" s="591"/>
      <c r="I47" s="552"/>
      <c r="J47" s="552"/>
      <c r="K47" s="552"/>
      <c r="L47" s="552"/>
      <c r="M47" s="552"/>
      <c r="N47" s="552"/>
      <c r="O47" s="552"/>
      <c r="P47" s="552"/>
      <c r="Q47" s="552"/>
      <c r="R47" s="552"/>
    </row>
    <row r="48" spans="1:18" s="553" customFormat="1" ht="24.75" customHeight="1">
      <c r="A48" s="573" t="s">
        <v>1065</v>
      </c>
      <c r="B48" s="598">
        <v>5</v>
      </c>
      <c r="C48" s="571">
        <v>1100000</v>
      </c>
      <c r="D48" s="582"/>
      <c r="E48" s="569" t="s">
        <v>1066</v>
      </c>
      <c r="F48" s="598">
        <v>1</v>
      </c>
      <c r="G48" s="571">
        <v>1960000</v>
      </c>
      <c r="H48" s="601"/>
      <c r="I48" s="552"/>
      <c r="J48" s="552"/>
      <c r="K48" s="552"/>
      <c r="L48" s="552"/>
      <c r="M48" s="552"/>
      <c r="N48" s="552"/>
      <c r="O48" s="552"/>
      <c r="P48" s="552"/>
      <c r="Q48" s="552"/>
      <c r="R48" s="552"/>
    </row>
    <row r="49" spans="1:18" s="553" customFormat="1" ht="24.75" customHeight="1">
      <c r="A49" s="569" t="s">
        <v>1067</v>
      </c>
      <c r="B49" s="598">
        <v>1</v>
      </c>
      <c r="C49" s="571">
        <v>750000</v>
      </c>
      <c r="D49" s="590"/>
      <c r="E49" s="573" t="s">
        <v>1068</v>
      </c>
      <c r="F49" s="570">
        <v>1</v>
      </c>
      <c r="G49" s="571">
        <v>1030000</v>
      </c>
      <c r="H49" s="601"/>
      <c r="I49" s="552"/>
      <c r="J49" s="552"/>
      <c r="K49" s="552"/>
      <c r="L49" s="552"/>
      <c r="M49" s="552"/>
      <c r="N49" s="552"/>
      <c r="O49" s="552"/>
      <c r="P49" s="552"/>
      <c r="Q49" s="552"/>
      <c r="R49" s="552"/>
    </row>
    <row r="50" spans="1:18" s="553" customFormat="1" ht="24.75" customHeight="1">
      <c r="A50" s="569" t="s">
        <v>1069</v>
      </c>
      <c r="B50" s="598">
        <v>1</v>
      </c>
      <c r="C50" s="571">
        <v>300000</v>
      </c>
      <c r="D50" s="582"/>
      <c r="E50" s="633" t="s">
        <v>1035</v>
      </c>
      <c r="F50" s="634"/>
      <c r="G50" s="589">
        <f>SUM(C62:C64,G35:G49)</f>
        <v>36356818</v>
      </c>
      <c r="H50" s="601"/>
      <c r="I50" s="552"/>
      <c r="J50" s="552"/>
      <c r="K50" s="552"/>
      <c r="L50" s="552"/>
      <c r="M50" s="552"/>
      <c r="N50" s="552"/>
      <c r="O50" s="552"/>
      <c r="P50" s="552"/>
      <c r="Q50" s="552"/>
      <c r="R50" s="552"/>
    </row>
    <row r="51" spans="1:18" s="553" customFormat="1" ht="24.75" customHeight="1">
      <c r="A51" s="569" t="s">
        <v>1059</v>
      </c>
      <c r="B51" s="570">
        <v>1</v>
      </c>
      <c r="C51" s="571">
        <v>490000</v>
      </c>
      <c r="D51" s="590"/>
      <c r="E51" s="569" t="s">
        <v>1070</v>
      </c>
      <c r="F51" s="570">
        <v>2</v>
      </c>
      <c r="G51" s="635">
        <v>400000</v>
      </c>
      <c r="H51" s="582" t="s">
        <v>1071</v>
      </c>
      <c r="I51" s="552"/>
      <c r="J51" s="552"/>
      <c r="K51" s="552"/>
      <c r="L51" s="552"/>
      <c r="M51" s="552"/>
      <c r="N51" s="552"/>
      <c r="O51" s="552"/>
      <c r="P51" s="552"/>
      <c r="Q51" s="552"/>
      <c r="R51" s="552"/>
    </row>
    <row r="52" spans="1:18" s="553" customFormat="1" ht="24.75" customHeight="1">
      <c r="A52" s="569" t="s">
        <v>1072</v>
      </c>
      <c r="B52" s="570">
        <v>2</v>
      </c>
      <c r="C52" s="571">
        <v>1240000</v>
      </c>
      <c r="D52" s="590"/>
      <c r="E52" s="569" t="s">
        <v>1073</v>
      </c>
      <c r="F52" s="636">
        <v>2</v>
      </c>
      <c r="G52" s="635">
        <v>150000</v>
      </c>
      <c r="H52" s="591"/>
      <c r="I52" s="552"/>
      <c r="J52" s="552"/>
      <c r="K52" s="552"/>
      <c r="L52" s="552"/>
      <c r="M52" s="552"/>
      <c r="N52" s="552"/>
      <c r="O52" s="552"/>
      <c r="P52" s="552"/>
      <c r="Q52" s="552"/>
      <c r="R52" s="552"/>
    </row>
    <row r="53" spans="1:18" s="553" customFormat="1" ht="24.75" customHeight="1">
      <c r="A53" s="583" t="s">
        <v>1074</v>
      </c>
      <c r="B53" s="576">
        <v>1</v>
      </c>
      <c r="C53" s="577">
        <v>700000</v>
      </c>
      <c r="D53" s="582"/>
      <c r="E53" s="569" t="s">
        <v>1075</v>
      </c>
      <c r="F53" s="636">
        <v>2</v>
      </c>
      <c r="G53" s="635">
        <v>200000</v>
      </c>
      <c r="H53" s="601"/>
      <c r="I53" s="552"/>
      <c r="J53" s="552"/>
      <c r="K53" s="552"/>
      <c r="L53" s="552"/>
      <c r="M53" s="552"/>
      <c r="N53" s="552"/>
      <c r="O53" s="552"/>
      <c r="P53" s="552"/>
      <c r="Q53" s="552"/>
      <c r="R53" s="552"/>
    </row>
    <row r="54" spans="1:18" s="553" customFormat="1" ht="24.75" customHeight="1">
      <c r="A54" s="583" t="s">
        <v>1076</v>
      </c>
      <c r="B54" s="576"/>
      <c r="C54" s="577">
        <v>905100</v>
      </c>
      <c r="D54" s="582"/>
      <c r="E54" s="569" t="s">
        <v>1077</v>
      </c>
      <c r="F54" s="636">
        <v>4</v>
      </c>
      <c r="G54" s="635">
        <v>320000</v>
      </c>
      <c r="H54" s="601"/>
      <c r="I54" s="552"/>
      <c r="J54" s="552"/>
      <c r="K54" s="552"/>
      <c r="L54" s="552"/>
      <c r="M54" s="552"/>
      <c r="N54" s="552"/>
      <c r="O54" s="552"/>
      <c r="P54" s="552"/>
      <c r="Q54" s="552"/>
      <c r="R54" s="552"/>
    </row>
    <row r="55" spans="1:18" s="553" customFormat="1" ht="24.75" customHeight="1">
      <c r="A55" s="583" t="s">
        <v>1078</v>
      </c>
      <c r="B55" s="576">
        <v>1</v>
      </c>
      <c r="C55" s="577">
        <v>2700000</v>
      </c>
      <c r="D55" s="582"/>
      <c r="E55" s="569" t="s">
        <v>1079</v>
      </c>
      <c r="F55" s="636">
        <v>2</v>
      </c>
      <c r="G55" s="635">
        <v>194000</v>
      </c>
      <c r="H55" s="591"/>
      <c r="I55" s="552"/>
      <c r="J55" s="552"/>
      <c r="K55" s="552"/>
      <c r="L55" s="552"/>
      <c r="M55" s="552"/>
      <c r="N55" s="552"/>
      <c r="O55" s="552"/>
      <c r="P55" s="552"/>
      <c r="Q55" s="552"/>
      <c r="R55" s="552"/>
    </row>
    <row r="56" spans="1:18" s="553" customFormat="1" ht="24.75" customHeight="1">
      <c r="A56" s="579" t="s">
        <v>1080</v>
      </c>
      <c r="B56" s="592">
        <v>1</v>
      </c>
      <c r="C56" s="581">
        <v>336363</v>
      </c>
      <c r="D56" s="590"/>
      <c r="E56" s="569" t="s">
        <v>1081</v>
      </c>
      <c r="F56" s="636"/>
      <c r="G56" s="635">
        <v>610000</v>
      </c>
      <c r="H56" s="591"/>
      <c r="I56" s="552"/>
      <c r="J56" s="552"/>
      <c r="K56" s="552"/>
      <c r="L56" s="552"/>
      <c r="M56" s="552"/>
      <c r="N56" s="552"/>
      <c r="O56" s="552"/>
      <c r="P56" s="552"/>
      <c r="Q56" s="552"/>
      <c r="R56" s="552"/>
    </row>
    <row r="57" spans="1:18" s="553" customFormat="1" ht="24.75" customHeight="1">
      <c r="A57" s="579" t="s">
        <v>1082</v>
      </c>
      <c r="B57" s="580">
        <v>1</v>
      </c>
      <c r="C57" s="581">
        <v>324546</v>
      </c>
      <c r="D57" s="590"/>
      <c r="E57" s="569" t="s">
        <v>1083</v>
      </c>
      <c r="F57" s="636"/>
      <c r="G57" s="635">
        <v>1920000</v>
      </c>
      <c r="H57" s="591"/>
      <c r="I57" s="552"/>
      <c r="J57" s="552"/>
      <c r="K57" s="552"/>
      <c r="L57" s="552"/>
      <c r="M57" s="552"/>
      <c r="N57" s="552"/>
      <c r="O57" s="552"/>
      <c r="P57" s="552"/>
      <c r="Q57" s="552"/>
      <c r="R57" s="552"/>
    </row>
    <row r="58" spans="1:18" s="553" customFormat="1" ht="24.75" customHeight="1">
      <c r="A58" s="579" t="s">
        <v>1084</v>
      </c>
      <c r="B58" s="592">
        <v>2</v>
      </c>
      <c r="C58" s="581">
        <v>4250000</v>
      </c>
      <c r="D58" s="590"/>
      <c r="E58" s="569" t="s">
        <v>1085</v>
      </c>
      <c r="F58" s="636"/>
      <c r="G58" s="635">
        <v>4200000</v>
      </c>
      <c r="H58" s="591"/>
      <c r="I58" s="552"/>
      <c r="J58" s="552"/>
      <c r="K58" s="552"/>
      <c r="L58" s="552"/>
      <c r="M58" s="552"/>
      <c r="N58" s="552"/>
      <c r="O58" s="552"/>
      <c r="P58" s="552"/>
      <c r="Q58" s="552"/>
      <c r="R58" s="552"/>
    </row>
    <row r="59" spans="1:18" s="553" customFormat="1" ht="24.75" customHeight="1">
      <c r="A59" s="573" t="s">
        <v>1086</v>
      </c>
      <c r="B59" s="598">
        <v>4</v>
      </c>
      <c r="C59" s="571">
        <v>1050000</v>
      </c>
      <c r="D59" s="591"/>
      <c r="E59" s="569" t="s">
        <v>1087</v>
      </c>
      <c r="F59" s="636">
        <v>3</v>
      </c>
      <c r="G59" s="635">
        <v>600000</v>
      </c>
      <c r="H59" s="601"/>
      <c r="I59" s="552"/>
      <c r="J59" s="552"/>
      <c r="K59" s="552"/>
      <c r="L59" s="552"/>
      <c r="M59" s="552"/>
      <c r="N59" s="552"/>
      <c r="O59" s="552"/>
      <c r="P59" s="552"/>
      <c r="Q59" s="552"/>
      <c r="R59" s="552"/>
    </row>
    <row r="60" spans="1:18" s="553" customFormat="1" ht="24.75" customHeight="1">
      <c r="A60" s="569" t="s">
        <v>1088</v>
      </c>
      <c r="B60" s="598">
        <v>1</v>
      </c>
      <c r="C60" s="571">
        <v>330000</v>
      </c>
      <c r="D60" s="591"/>
      <c r="E60" s="569" t="s">
        <v>1089</v>
      </c>
      <c r="F60" s="636">
        <v>20</v>
      </c>
      <c r="G60" s="635">
        <v>326000</v>
      </c>
      <c r="H60" s="582"/>
      <c r="I60" s="552">
        <v>900000</v>
      </c>
      <c r="J60" s="552"/>
      <c r="K60" s="552"/>
      <c r="L60" s="552"/>
      <c r="M60" s="552"/>
      <c r="N60" s="552"/>
      <c r="O60" s="552"/>
      <c r="P60" s="552"/>
      <c r="Q60" s="552"/>
      <c r="R60" s="552"/>
    </row>
    <row r="61" spans="1:18" s="553" customFormat="1" ht="24.75" customHeight="1">
      <c r="A61" s="587" t="s">
        <v>1035</v>
      </c>
      <c r="B61" s="588"/>
      <c r="C61" s="589">
        <f>SUM(C35:C60)</f>
        <v>35242372</v>
      </c>
      <c r="D61" s="591"/>
      <c r="E61" s="569" t="s">
        <v>1090</v>
      </c>
      <c r="F61" s="636">
        <v>1</v>
      </c>
      <c r="G61" s="635">
        <v>2925000</v>
      </c>
      <c r="H61" s="582"/>
      <c r="I61" s="552"/>
      <c r="J61" s="552"/>
      <c r="K61" s="552"/>
      <c r="L61" s="552"/>
      <c r="M61" s="552"/>
      <c r="N61" s="552"/>
      <c r="O61" s="552"/>
      <c r="P61" s="552"/>
      <c r="Q61" s="552"/>
      <c r="R61" s="552"/>
    </row>
    <row r="62" spans="1:18" s="553" customFormat="1" ht="24.75" customHeight="1">
      <c r="A62" s="569" t="s">
        <v>1091</v>
      </c>
      <c r="B62" s="598">
        <v>1</v>
      </c>
      <c r="C62" s="571">
        <v>4700000</v>
      </c>
      <c r="D62" s="582" t="s">
        <v>1040</v>
      </c>
      <c r="E62" s="569" t="s">
        <v>1092</v>
      </c>
      <c r="F62" s="636"/>
      <c r="G62" s="635">
        <v>222500000</v>
      </c>
      <c r="H62" s="591"/>
      <c r="I62" s="552"/>
      <c r="J62" s="552"/>
      <c r="K62" s="552"/>
      <c r="L62" s="552"/>
      <c r="M62" s="552"/>
      <c r="N62" s="552"/>
      <c r="O62" s="552"/>
      <c r="P62" s="552"/>
      <c r="Q62" s="552"/>
      <c r="R62" s="552"/>
    </row>
    <row r="63" spans="1:18" s="553" customFormat="1" ht="24.75" customHeight="1">
      <c r="A63" s="569" t="s">
        <v>1093</v>
      </c>
      <c r="B63" s="598">
        <v>12</v>
      </c>
      <c r="C63" s="571">
        <v>720000</v>
      </c>
      <c r="D63" s="601"/>
      <c r="E63" s="587" t="s">
        <v>1035</v>
      </c>
      <c r="F63" s="588"/>
      <c r="G63" s="589">
        <f>SUM(G51:G62)</f>
        <v>234345000</v>
      </c>
      <c r="H63" s="591"/>
      <c r="I63" s="552"/>
      <c r="J63" s="552"/>
      <c r="K63" s="552"/>
      <c r="L63" s="552"/>
      <c r="M63" s="552"/>
      <c r="N63" s="552"/>
      <c r="O63" s="552"/>
      <c r="P63" s="552"/>
      <c r="Q63" s="552"/>
      <c r="R63" s="552"/>
    </row>
    <row r="64" spans="1:18" s="553" customFormat="1" ht="24.75" customHeight="1">
      <c r="A64" s="637" t="s">
        <v>1094</v>
      </c>
      <c r="B64" s="638">
        <v>1</v>
      </c>
      <c r="C64" s="616">
        <v>230000</v>
      </c>
      <c r="D64" s="621"/>
      <c r="E64" s="639" t="s">
        <v>1095</v>
      </c>
      <c r="F64" s="640"/>
      <c r="G64" s="641">
        <v>1775000</v>
      </c>
      <c r="H64" s="617" t="s">
        <v>1096</v>
      </c>
      <c r="I64" s="552"/>
      <c r="J64" s="552"/>
      <c r="K64" s="552"/>
      <c r="L64" s="552"/>
      <c r="M64" s="552"/>
      <c r="N64" s="552"/>
      <c r="O64" s="552"/>
      <c r="P64" s="552"/>
      <c r="Q64" s="552"/>
      <c r="R64" s="552"/>
    </row>
    <row r="65" spans="1:18" s="553" customFormat="1" ht="24.75" customHeight="1">
      <c r="A65" s="559" t="s">
        <v>880</v>
      </c>
      <c r="B65" s="559"/>
      <c r="C65" s="559"/>
      <c r="D65" s="560"/>
      <c r="E65" s="622"/>
      <c r="F65" s="560"/>
      <c r="G65" s="562"/>
      <c r="H65" s="623" t="s">
        <v>1036</v>
      </c>
      <c r="I65" s="552"/>
      <c r="J65" s="552"/>
      <c r="K65" s="552"/>
      <c r="L65" s="552"/>
      <c r="M65" s="552"/>
      <c r="N65" s="552"/>
      <c r="O65" s="552"/>
      <c r="P65" s="552"/>
      <c r="Q65" s="552"/>
      <c r="R65" s="552"/>
    </row>
    <row r="66" spans="1:18" s="568" customFormat="1" ht="24.75" customHeight="1">
      <c r="A66" s="624" t="s">
        <v>973</v>
      </c>
      <c r="B66" s="625" t="s">
        <v>974</v>
      </c>
      <c r="C66" s="626" t="s">
        <v>884</v>
      </c>
      <c r="D66" s="627" t="s">
        <v>975</v>
      </c>
      <c r="E66" s="624" t="s">
        <v>973</v>
      </c>
      <c r="F66" s="625" t="s">
        <v>974</v>
      </c>
      <c r="G66" s="626" t="s">
        <v>884</v>
      </c>
      <c r="H66" s="628" t="s">
        <v>975</v>
      </c>
      <c r="M66" s="552"/>
      <c r="N66" s="552"/>
      <c r="O66" s="552"/>
      <c r="P66" s="552"/>
      <c r="Q66" s="552"/>
      <c r="R66" s="552"/>
    </row>
    <row r="67" spans="1:18" s="553" customFormat="1" ht="24.75" customHeight="1">
      <c r="A67" s="579" t="s">
        <v>1097</v>
      </c>
      <c r="B67" s="580">
        <v>7</v>
      </c>
      <c r="C67" s="581">
        <v>5950000</v>
      </c>
      <c r="D67" s="582" t="s">
        <v>1096</v>
      </c>
      <c r="E67" s="583" t="s">
        <v>1098</v>
      </c>
      <c r="F67" s="576">
        <v>2</v>
      </c>
      <c r="G67" s="577">
        <v>900000</v>
      </c>
      <c r="H67" s="591" t="s">
        <v>1099</v>
      </c>
      <c r="I67" s="552"/>
      <c r="J67" s="552"/>
      <c r="K67" s="552"/>
      <c r="L67" s="552"/>
      <c r="M67" s="552"/>
      <c r="N67" s="552"/>
      <c r="O67" s="552"/>
      <c r="P67" s="552"/>
      <c r="Q67" s="552"/>
      <c r="R67" s="552"/>
    </row>
    <row r="68" spans="1:18" s="553" customFormat="1" ht="24.75" customHeight="1">
      <c r="A68" s="579" t="s">
        <v>1100</v>
      </c>
      <c r="B68" s="580">
        <v>12</v>
      </c>
      <c r="C68" s="581">
        <v>3000000</v>
      </c>
      <c r="D68" s="591"/>
      <c r="E68" s="583" t="s">
        <v>1101</v>
      </c>
      <c r="F68" s="576">
        <v>2</v>
      </c>
      <c r="G68" s="577">
        <v>700000</v>
      </c>
      <c r="H68" s="590"/>
      <c r="I68" s="552"/>
      <c r="J68" s="552"/>
      <c r="K68" s="552"/>
      <c r="L68" s="552"/>
      <c r="M68" s="552"/>
      <c r="N68" s="552"/>
      <c r="O68" s="552"/>
      <c r="P68" s="552"/>
      <c r="Q68" s="552"/>
      <c r="R68" s="552"/>
    </row>
    <row r="69" spans="1:18" s="553" customFormat="1" ht="24.75" customHeight="1">
      <c r="A69" s="569" t="s">
        <v>1102</v>
      </c>
      <c r="B69" s="570">
        <v>1</v>
      </c>
      <c r="C69" s="571">
        <v>900000</v>
      </c>
      <c r="D69" s="591"/>
      <c r="E69" s="583" t="s">
        <v>1103</v>
      </c>
      <c r="F69" s="576">
        <v>7</v>
      </c>
      <c r="G69" s="577">
        <v>2100000</v>
      </c>
      <c r="H69" s="590"/>
      <c r="I69" s="552"/>
      <c r="J69" s="552"/>
      <c r="K69" s="552"/>
      <c r="L69" s="552"/>
      <c r="M69" s="552"/>
      <c r="N69" s="552"/>
      <c r="O69" s="552"/>
      <c r="P69" s="552"/>
      <c r="Q69" s="552"/>
      <c r="R69" s="552"/>
    </row>
    <row r="70" spans="1:18" s="553" customFormat="1" ht="24.75" customHeight="1">
      <c r="A70" s="569" t="s">
        <v>1104</v>
      </c>
      <c r="B70" s="570">
        <v>4</v>
      </c>
      <c r="C70" s="571">
        <v>7600000</v>
      </c>
      <c r="D70" s="582"/>
      <c r="E70" s="583" t="s">
        <v>1105</v>
      </c>
      <c r="F70" s="576">
        <v>1</v>
      </c>
      <c r="G70" s="577">
        <v>490000</v>
      </c>
      <c r="H70" s="590"/>
      <c r="I70" s="552"/>
      <c r="J70" s="552"/>
      <c r="K70" s="552"/>
      <c r="L70" s="552"/>
      <c r="M70" s="552"/>
      <c r="N70" s="552"/>
      <c r="O70" s="552"/>
      <c r="P70" s="552"/>
      <c r="Q70" s="552"/>
      <c r="R70" s="552"/>
    </row>
    <row r="71" spans="1:18" s="553" customFormat="1" ht="24.75" customHeight="1">
      <c r="A71" s="569" t="s">
        <v>1106</v>
      </c>
      <c r="B71" s="570"/>
      <c r="C71" s="571">
        <v>2430000</v>
      </c>
      <c r="D71" s="591"/>
      <c r="E71" s="583" t="s">
        <v>1107</v>
      </c>
      <c r="F71" s="576">
        <v>2</v>
      </c>
      <c r="G71" s="577">
        <v>400000</v>
      </c>
      <c r="H71" s="590"/>
      <c r="I71" s="552"/>
      <c r="J71" s="552"/>
      <c r="K71" s="552"/>
      <c r="L71" s="552"/>
      <c r="M71" s="552"/>
      <c r="N71" s="552"/>
      <c r="O71" s="552"/>
      <c r="P71" s="552"/>
      <c r="Q71" s="552"/>
      <c r="R71" s="552"/>
    </row>
    <row r="72" spans="1:18" s="553" customFormat="1" ht="24.75" customHeight="1">
      <c r="A72" s="569" t="s">
        <v>1108</v>
      </c>
      <c r="B72" s="570">
        <v>1</v>
      </c>
      <c r="C72" s="571">
        <v>286364</v>
      </c>
      <c r="D72" s="591"/>
      <c r="E72" s="583" t="s">
        <v>1109</v>
      </c>
      <c r="F72" s="576">
        <v>3</v>
      </c>
      <c r="G72" s="577">
        <v>3272727</v>
      </c>
      <c r="H72" s="590"/>
      <c r="I72" s="552"/>
      <c r="J72" s="552"/>
      <c r="K72" s="552"/>
      <c r="L72" s="552"/>
      <c r="M72" s="552"/>
      <c r="N72" s="552"/>
      <c r="O72" s="552"/>
      <c r="P72" s="552"/>
      <c r="Q72" s="552"/>
      <c r="R72" s="552"/>
    </row>
    <row r="73" spans="1:18" s="553" customFormat="1" ht="24.75" customHeight="1">
      <c r="A73" s="569" t="s">
        <v>1110</v>
      </c>
      <c r="B73" s="570">
        <v>40</v>
      </c>
      <c r="C73" s="571">
        <v>6100000</v>
      </c>
      <c r="D73" s="591"/>
      <c r="E73" s="583" t="s">
        <v>1111</v>
      </c>
      <c r="F73" s="576">
        <v>1</v>
      </c>
      <c r="G73" s="577">
        <v>1130000</v>
      </c>
      <c r="H73" s="591" t="s">
        <v>1112</v>
      </c>
      <c r="I73" s="552"/>
      <c r="J73" s="552"/>
      <c r="K73" s="552"/>
      <c r="L73" s="552"/>
      <c r="M73" s="552"/>
      <c r="N73" s="552"/>
      <c r="O73" s="552"/>
      <c r="P73" s="552"/>
      <c r="Q73" s="552"/>
      <c r="R73" s="552"/>
    </row>
    <row r="74" spans="1:18" s="553" customFormat="1" ht="24.75" customHeight="1">
      <c r="A74" s="569" t="s">
        <v>1113</v>
      </c>
      <c r="B74" s="570">
        <v>5</v>
      </c>
      <c r="C74" s="571">
        <v>2400000</v>
      </c>
      <c r="D74" s="591"/>
      <c r="E74" s="583" t="s">
        <v>1114</v>
      </c>
      <c r="F74" s="576">
        <v>1</v>
      </c>
      <c r="G74" s="577">
        <v>370000</v>
      </c>
      <c r="H74" s="591" t="s">
        <v>1115</v>
      </c>
      <c r="I74" s="552"/>
      <c r="J74" s="552"/>
      <c r="K74" s="552"/>
      <c r="L74" s="552"/>
      <c r="M74" s="552"/>
      <c r="N74" s="552"/>
      <c r="O74" s="552"/>
      <c r="P74" s="552"/>
      <c r="Q74" s="552"/>
      <c r="R74" s="552"/>
    </row>
    <row r="75" spans="1:18" s="553" customFormat="1" ht="24.75" customHeight="1">
      <c r="A75" s="587" t="s">
        <v>1035</v>
      </c>
      <c r="B75" s="588"/>
      <c r="C75" s="589">
        <f>SUM(G64,C67:C74)</f>
        <v>30441364</v>
      </c>
      <c r="D75" s="582"/>
      <c r="E75" s="583" t="s">
        <v>1116</v>
      </c>
      <c r="F75" s="576">
        <v>3</v>
      </c>
      <c r="G75" s="577">
        <v>2235000</v>
      </c>
      <c r="H75" s="591" t="s">
        <v>1117</v>
      </c>
      <c r="I75" s="552"/>
      <c r="J75" s="552"/>
      <c r="K75" s="552"/>
      <c r="L75" s="552"/>
      <c r="M75" s="552"/>
      <c r="N75" s="552"/>
      <c r="O75" s="552"/>
      <c r="P75" s="552"/>
      <c r="Q75" s="552"/>
      <c r="R75" s="552"/>
    </row>
    <row r="76" spans="1:18" s="553" customFormat="1" ht="24.75" customHeight="1">
      <c r="A76" s="642" t="s">
        <v>1118</v>
      </c>
      <c r="B76" s="530"/>
      <c r="C76" s="643">
        <v>3400000</v>
      </c>
      <c r="D76" s="644" t="s">
        <v>1119</v>
      </c>
      <c r="E76" s="583" t="s">
        <v>1120</v>
      </c>
      <c r="F76" s="576">
        <v>1</v>
      </c>
      <c r="G76" s="577">
        <v>190000</v>
      </c>
      <c r="H76" s="591" t="s">
        <v>1115</v>
      </c>
      <c r="I76" s="552"/>
      <c r="J76" s="552"/>
      <c r="K76" s="552"/>
      <c r="L76" s="552"/>
      <c r="M76" s="552"/>
      <c r="N76" s="552"/>
      <c r="O76" s="552"/>
      <c r="P76" s="552"/>
      <c r="Q76" s="552"/>
      <c r="R76" s="552"/>
    </row>
    <row r="77" spans="1:18" s="574" customFormat="1" ht="24.75" customHeight="1">
      <c r="A77" s="642" t="s">
        <v>1121</v>
      </c>
      <c r="B77" s="530">
        <v>1</v>
      </c>
      <c r="C77" s="643">
        <v>1530000</v>
      </c>
      <c r="D77" s="591"/>
      <c r="E77" s="583" t="s">
        <v>1122</v>
      </c>
      <c r="F77" s="576">
        <v>1</v>
      </c>
      <c r="G77" s="577">
        <v>1000000</v>
      </c>
      <c r="H77" s="591" t="s">
        <v>1112</v>
      </c>
      <c r="M77" s="552"/>
      <c r="N77" s="552"/>
      <c r="O77" s="552"/>
      <c r="P77" s="552"/>
      <c r="Q77" s="552"/>
      <c r="R77" s="552"/>
    </row>
    <row r="78" spans="1:18" s="574" customFormat="1" ht="24.75" customHeight="1">
      <c r="A78" s="642" t="s">
        <v>1123</v>
      </c>
      <c r="B78" s="530">
        <v>1</v>
      </c>
      <c r="C78" s="643">
        <v>1145455</v>
      </c>
      <c r="D78" s="582"/>
      <c r="E78" s="583" t="s">
        <v>1124</v>
      </c>
      <c r="F78" s="576">
        <v>33</v>
      </c>
      <c r="G78" s="577">
        <v>12870000</v>
      </c>
      <c r="H78" s="591"/>
      <c r="I78" s="552"/>
      <c r="J78" s="552"/>
      <c r="K78" s="552"/>
      <c r="L78" s="552"/>
      <c r="M78" s="552"/>
      <c r="N78" s="552"/>
      <c r="O78" s="552"/>
      <c r="P78" s="552"/>
      <c r="Q78" s="552"/>
      <c r="R78" s="552"/>
    </row>
    <row r="79" spans="1:18" s="574" customFormat="1" ht="24.75" customHeight="1">
      <c r="A79" s="642" t="s">
        <v>1125</v>
      </c>
      <c r="B79" s="530">
        <v>1</v>
      </c>
      <c r="C79" s="643">
        <v>740000</v>
      </c>
      <c r="D79" s="591"/>
      <c r="E79" s="583" t="s">
        <v>1126</v>
      </c>
      <c r="F79" s="576">
        <v>142</v>
      </c>
      <c r="G79" s="577">
        <v>29675455</v>
      </c>
      <c r="H79" s="591"/>
      <c r="I79" s="552"/>
      <c r="J79" s="552"/>
      <c r="K79" s="552"/>
      <c r="L79" s="552"/>
      <c r="M79" s="552"/>
      <c r="N79" s="552"/>
      <c r="O79" s="552"/>
      <c r="P79" s="552"/>
      <c r="Q79" s="552"/>
      <c r="R79" s="552"/>
    </row>
    <row r="80" spans="1:18" s="574" customFormat="1" ht="24.75" customHeight="1">
      <c r="A80" s="642" t="s">
        <v>1127</v>
      </c>
      <c r="B80" s="530">
        <v>40</v>
      </c>
      <c r="C80" s="643">
        <v>15800000</v>
      </c>
      <c r="D80" s="591"/>
      <c r="E80" s="583" t="s">
        <v>1128</v>
      </c>
      <c r="F80" s="576">
        <v>1</v>
      </c>
      <c r="G80" s="577">
        <v>463055</v>
      </c>
      <c r="H80" s="591"/>
      <c r="I80" s="552"/>
      <c r="J80" s="552"/>
      <c r="K80" s="552"/>
      <c r="L80" s="552"/>
      <c r="M80" s="552"/>
      <c r="N80" s="552"/>
      <c r="O80" s="552"/>
      <c r="P80" s="552"/>
      <c r="Q80" s="552"/>
      <c r="R80" s="552"/>
    </row>
    <row r="81" spans="1:18" s="574" customFormat="1" ht="24.75" customHeight="1">
      <c r="A81" s="642" t="s">
        <v>1129</v>
      </c>
      <c r="B81" s="530">
        <v>20</v>
      </c>
      <c r="C81" s="643">
        <v>3040000</v>
      </c>
      <c r="D81" s="591"/>
      <c r="E81" s="583" t="s">
        <v>1120</v>
      </c>
      <c r="F81" s="576">
        <v>1</v>
      </c>
      <c r="G81" s="577">
        <v>151136</v>
      </c>
      <c r="H81" s="591" t="s">
        <v>1117</v>
      </c>
      <c r="I81" s="552"/>
      <c r="J81" s="552"/>
      <c r="K81" s="552"/>
      <c r="L81" s="552"/>
      <c r="M81" s="552"/>
      <c r="N81" s="552"/>
      <c r="O81" s="552"/>
      <c r="P81" s="552"/>
      <c r="Q81" s="552"/>
      <c r="R81" s="552"/>
    </row>
    <row r="82" spans="1:18" s="574" customFormat="1" ht="24.75" customHeight="1">
      <c r="A82" s="642" t="s">
        <v>1130</v>
      </c>
      <c r="B82" s="530">
        <v>1</v>
      </c>
      <c r="C82" s="643">
        <v>7200000</v>
      </c>
      <c r="D82" s="582"/>
      <c r="E82" s="583" t="s">
        <v>1131</v>
      </c>
      <c r="F82" s="576">
        <v>1</v>
      </c>
      <c r="G82" s="577">
        <v>380000</v>
      </c>
      <c r="H82" s="591"/>
      <c r="I82" s="552"/>
      <c r="J82" s="552"/>
      <c r="K82" s="552"/>
      <c r="L82" s="552"/>
      <c r="M82" s="552"/>
      <c r="N82" s="552"/>
      <c r="O82" s="552"/>
      <c r="P82" s="552"/>
      <c r="Q82" s="552"/>
      <c r="R82" s="552"/>
    </row>
    <row r="83" spans="1:18" s="574" customFormat="1" ht="24.75" customHeight="1">
      <c r="A83" s="642" t="s">
        <v>1132</v>
      </c>
      <c r="B83" s="530"/>
      <c r="C83" s="643">
        <v>7000000</v>
      </c>
      <c r="D83" s="601"/>
      <c r="E83" s="583" t="s">
        <v>1133</v>
      </c>
      <c r="F83" s="576">
        <v>1</v>
      </c>
      <c r="G83" s="577">
        <v>5181820</v>
      </c>
      <c r="H83" s="591"/>
      <c r="I83" s="552"/>
      <c r="J83" s="552"/>
      <c r="K83" s="552"/>
      <c r="L83" s="552"/>
      <c r="M83" s="552"/>
      <c r="N83" s="552"/>
      <c r="O83" s="552"/>
      <c r="P83" s="552"/>
      <c r="Q83" s="552"/>
      <c r="R83" s="552"/>
    </row>
    <row r="84" spans="1:18" s="600" customFormat="1" ht="24.75" customHeight="1">
      <c r="A84" s="642" t="s">
        <v>1134</v>
      </c>
      <c r="B84" s="530"/>
      <c r="C84" s="643">
        <v>8500000</v>
      </c>
      <c r="D84" s="601"/>
      <c r="E84" s="583" t="s">
        <v>1135</v>
      </c>
      <c r="F84" s="576">
        <v>1</v>
      </c>
      <c r="G84" s="577">
        <v>250000</v>
      </c>
      <c r="H84" s="591" t="s">
        <v>1136</v>
      </c>
      <c r="I84" s="552"/>
      <c r="J84" s="552"/>
      <c r="K84" s="552"/>
      <c r="L84" s="552"/>
      <c r="M84" s="552"/>
      <c r="N84" s="552"/>
      <c r="O84" s="552"/>
      <c r="P84" s="552"/>
      <c r="Q84" s="552"/>
      <c r="R84" s="552"/>
    </row>
    <row r="85" spans="1:18" s="553" customFormat="1" ht="24.75" customHeight="1">
      <c r="A85" s="642" t="s">
        <v>1137</v>
      </c>
      <c r="B85" s="530">
        <v>19</v>
      </c>
      <c r="C85" s="643">
        <v>3230000</v>
      </c>
      <c r="D85" s="601"/>
      <c r="E85" s="583" t="s">
        <v>1138</v>
      </c>
      <c r="F85" s="576">
        <v>1</v>
      </c>
      <c r="G85" s="577">
        <v>180000</v>
      </c>
      <c r="H85" s="591" t="s">
        <v>1115</v>
      </c>
      <c r="I85" s="552"/>
      <c r="J85" s="552"/>
      <c r="K85" s="552"/>
      <c r="L85" s="552"/>
      <c r="M85" s="552"/>
      <c r="N85" s="552"/>
      <c r="O85" s="552"/>
      <c r="P85" s="552"/>
      <c r="Q85" s="552"/>
      <c r="R85" s="552"/>
    </row>
    <row r="86" spans="1:18" s="600" customFormat="1" ht="24.75" customHeight="1">
      <c r="A86" s="642" t="s">
        <v>1139</v>
      </c>
      <c r="B86" s="645"/>
      <c r="C86" s="643">
        <v>1096318</v>
      </c>
      <c r="D86" s="601"/>
      <c r="E86" s="583" t="s">
        <v>1140</v>
      </c>
      <c r="F86" s="576">
        <v>1</v>
      </c>
      <c r="G86" s="577">
        <v>120000</v>
      </c>
      <c r="H86" s="591" t="s">
        <v>1136</v>
      </c>
      <c r="I86" s="552"/>
      <c r="J86" s="552"/>
      <c r="K86" s="552"/>
      <c r="L86" s="552"/>
      <c r="M86" s="552"/>
      <c r="N86" s="552"/>
      <c r="O86" s="552"/>
      <c r="P86" s="552"/>
      <c r="Q86" s="552"/>
      <c r="R86" s="552"/>
    </row>
    <row r="87" spans="1:18" s="553" customFormat="1" ht="24.75" customHeight="1">
      <c r="A87" s="642" t="s">
        <v>1141</v>
      </c>
      <c r="B87" s="645"/>
      <c r="C87" s="643">
        <v>3900000</v>
      </c>
      <c r="D87" s="582"/>
      <c r="E87" s="583" t="s">
        <v>1142</v>
      </c>
      <c r="F87" s="576">
        <v>1</v>
      </c>
      <c r="G87" s="577">
        <v>100000</v>
      </c>
      <c r="H87" s="591" t="s">
        <v>1115</v>
      </c>
      <c r="I87" s="552"/>
      <c r="J87" s="552"/>
      <c r="K87" s="552"/>
      <c r="L87" s="552"/>
      <c r="M87" s="552"/>
      <c r="N87" s="552"/>
      <c r="O87" s="552"/>
      <c r="P87" s="552"/>
      <c r="Q87" s="552"/>
      <c r="R87" s="552"/>
    </row>
    <row r="88" spans="1:18" s="600" customFormat="1" ht="24.75" customHeight="1">
      <c r="A88" s="642" t="s">
        <v>1143</v>
      </c>
      <c r="B88" s="645">
        <v>2</v>
      </c>
      <c r="C88" s="643">
        <v>1418182</v>
      </c>
      <c r="D88" s="591"/>
      <c r="E88" s="583" t="s">
        <v>1144</v>
      </c>
      <c r="F88" s="576">
        <v>2</v>
      </c>
      <c r="G88" s="577">
        <v>240000</v>
      </c>
      <c r="H88" s="591" t="s">
        <v>1115</v>
      </c>
      <c r="I88" s="552"/>
      <c r="J88" s="552"/>
      <c r="K88" s="552"/>
      <c r="L88" s="552"/>
      <c r="M88" s="552"/>
      <c r="N88" s="552"/>
      <c r="O88" s="552"/>
      <c r="P88" s="552"/>
      <c r="Q88" s="552"/>
      <c r="R88" s="552"/>
    </row>
    <row r="89" spans="1:18" s="553" customFormat="1" ht="24.75" customHeight="1">
      <c r="A89" s="642" t="s">
        <v>1145</v>
      </c>
      <c r="B89" s="645">
        <v>1</v>
      </c>
      <c r="C89" s="643">
        <v>1800000</v>
      </c>
      <c r="D89" s="591"/>
      <c r="E89" s="583" t="s">
        <v>1146</v>
      </c>
      <c r="F89" s="576">
        <v>1</v>
      </c>
      <c r="G89" s="577">
        <v>1820000</v>
      </c>
      <c r="H89" s="590"/>
      <c r="I89" s="552"/>
      <c r="J89" s="552"/>
      <c r="K89" s="552"/>
      <c r="L89" s="552"/>
      <c r="M89" s="552"/>
      <c r="N89" s="552"/>
      <c r="O89" s="552"/>
      <c r="P89" s="552"/>
      <c r="Q89" s="552"/>
      <c r="R89" s="552"/>
    </row>
    <row r="90" spans="1:18" s="574" customFormat="1" ht="24.75" customHeight="1">
      <c r="A90" s="587" t="s">
        <v>1035</v>
      </c>
      <c r="B90" s="588"/>
      <c r="C90" s="589">
        <f>SUM(C76:C89)</f>
        <v>59799955</v>
      </c>
      <c r="D90" s="591"/>
      <c r="E90" s="583" t="s">
        <v>1147</v>
      </c>
      <c r="F90" s="576">
        <v>9</v>
      </c>
      <c r="G90" s="577">
        <v>7020000</v>
      </c>
      <c r="H90" s="591"/>
      <c r="I90" s="552"/>
      <c r="J90" s="552"/>
      <c r="K90" s="552"/>
      <c r="L90" s="552"/>
      <c r="M90" s="552"/>
      <c r="N90" s="552"/>
      <c r="O90" s="552"/>
      <c r="P90" s="552"/>
      <c r="Q90" s="552"/>
      <c r="R90" s="552"/>
    </row>
    <row r="91" spans="1:18" s="574" customFormat="1" ht="24.75" customHeight="1">
      <c r="A91" s="583" t="s">
        <v>1148</v>
      </c>
      <c r="B91" s="576">
        <v>5</v>
      </c>
      <c r="C91" s="577">
        <v>1000000</v>
      </c>
      <c r="D91" s="591" t="s">
        <v>1099</v>
      </c>
      <c r="E91" s="583" t="s">
        <v>1149</v>
      </c>
      <c r="F91" s="576">
        <v>11</v>
      </c>
      <c r="G91" s="577">
        <v>2640000</v>
      </c>
      <c r="H91" s="591"/>
      <c r="I91" s="552"/>
      <c r="J91" s="552"/>
      <c r="K91" s="552"/>
      <c r="L91" s="552"/>
      <c r="M91" s="552"/>
      <c r="N91" s="552"/>
      <c r="O91" s="552"/>
      <c r="P91" s="552"/>
      <c r="Q91" s="552"/>
      <c r="R91" s="552"/>
    </row>
    <row r="92" spans="1:18" s="574" customFormat="1" ht="24.75" customHeight="1">
      <c r="A92" s="583" t="s">
        <v>1150</v>
      </c>
      <c r="B92" s="576">
        <v>1</v>
      </c>
      <c r="C92" s="577">
        <v>150000</v>
      </c>
      <c r="D92" s="591"/>
      <c r="E92" s="583" t="s">
        <v>1151</v>
      </c>
      <c r="F92" s="576">
        <v>3</v>
      </c>
      <c r="G92" s="577">
        <v>1200000</v>
      </c>
      <c r="H92" s="591"/>
      <c r="I92" s="552"/>
      <c r="J92" s="552"/>
      <c r="K92" s="552"/>
      <c r="L92" s="552"/>
      <c r="M92" s="552"/>
      <c r="N92" s="552"/>
      <c r="O92" s="552"/>
      <c r="P92" s="552"/>
      <c r="Q92" s="552"/>
      <c r="R92" s="552"/>
    </row>
    <row r="93" spans="1:18" s="553" customFormat="1" ht="24.75" customHeight="1">
      <c r="A93" s="583" t="s">
        <v>1152</v>
      </c>
      <c r="B93" s="576">
        <v>8</v>
      </c>
      <c r="C93" s="577">
        <v>1912000</v>
      </c>
      <c r="D93" s="582"/>
      <c r="E93" s="583" t="s">
        <v>1153</v>
      </c>
      <c r="F93" s="576">
        <v>1</v>
      </c>
      <c r="G93" s="577">
        <v>300000</v>
      </c>
      <c r="H93" s="591"/>
      <c r="I93" s="552"/>
      <c r="J93" s="552"/>
      <c r="K93" s="552"/>
      <c r="L93" s="552"/>
      <c r="M93" s="552"/>
      <c r="N93" s="552"/>
      <c r="O93" s="552"/>
      <c r="P93" s="552"/>
      <c r="Q93" s="552"/>
      <c r="R93" s="552"/>
    </row>
    <row r="94" spans="1:18" s="553" customFormat="1" ht="24.75" customHeight="1">
      <c r="A94" s="583" t="s">
        <v>1154</v>
      </c>
      <c r="B94" s="576">
        <v>1</v>
      </c>
      <c r="C94" s="577">
        <v>1000000</v>
      </c>
      <c r="D94" s="591"/>
      <c r="E94" s="583" t="s">
        <v>1147</v>
      </c>
      <c r="F94" s="576">
        <v>2</v>
      </c>
      <c r="G94" s="577">
        <v>3320000</v>
      </c>
      <c r="H94" s="591"/>
      <c r="I94" s="552"/>
      <c r="J94" s="552"/>
      <c r="K94" s="552"/>
      <c r="L94" s="552"/>
      <c r="M94" s="552"/>
      <c r="N94" s="552"/>
      <c r="O94" s="552"/>
      <c r="P94" s="552"/>
      <c r="Q94" s="552"/>
      <c r="R94" s="552"/>
    </row>
    <row r="95" spans="1:18" s="553" customFormat="1" ht="24.75" customHeight="1">
      <c r="A95" s="583" t="s">
        <v>1155</v>
      </c>
      <c r="B95" s="576">
        <v>1</v>
      </c>
      <c r="C95" s="577">
        <v>500000</v>
      </c>
      <c r="D95" s="591"/>
      <c r="E95" s="583" t="s">
        <v>1156</v>
      </c>
      <c r="F95" s="576">
        <v>1</v>
      </c>
      <c r="G95" s="577">
        <v>5000000</v>
      </c>
      <c r="H95" s="591"/>
      <c r="I95" s="552"/>
      <c r="J95" s="552"/>
      <c r="K95" s="552"/>
      <c r="L95" s="552"/>
      <c r="M95" s="552"/>
      <c r="N95" s="552"/>
      <c r="O95" s="552"/>
      <c r="P95" s="552"/>
      <c r="Q95" s="552"/>
      <c r="R95" s="552"/>
    </row>
    <row r="96" spans="1:18" s="553" customFormat="1" ht="24.75" customHeight="1">
      <c r="A96" s="646" t="s">
        <v>1157</v>
      </c>
      <c r="B96" s="647">
        <v>1</v>
      </c>
      <c r="C96" s="648">
        <v>300000</v>
      </c>
      <c r="D96" s="617"/>
      <c r="E96" s="646" t="s">
        <v>1147</v>
      </c>
      <c r="F96" s="647">
        <v>10</v>
      </c>
      <c r="G96" s="648">
        <v>7500000</v>
      </c>
      <c r="H96" s="649"/>
      <c r="I96" s="552">
        <v>1423634</v>
      </c>
      <c r="J96" s="552"/>
      <c r="K96" s="552"/>
      <c r="L96" s="552"/>
      <c r="M96" s="552"/>
      <c r="N96" s="552"/>
      <c r="O96" s="552"/>
      <c r="P96" s="552"/>
      <c r="Q96" s="552"/>
      <c r="R96" s="552"/>
    </row>
    <row r="97" spans="1:18" s="553" customFormat="1" ht="24.75" customHeight="1">
      <c r="A97" s="559" t="s">
        <v>880</v>
      </c>
      <c r="B97" s="559"/>
      <c r="C97" s="559"/>
      <c r="D97" s="560"/>
      <c r="E97" s="622"/>
      <c r="F97" s="560"/>
      <c r="G97" s="562"/>
      <c r="H97" s="623" t="s">
        <v>1036</v>
      </c>
      <c r="I97" s="552"/>
      <c r="J97" s="552"/>
      <c r="K97" s="552"/>
      <c r="L97" s="552"/>
      <c r="M97" s="552"/>
      <c r="N97" s="552"/>
      <c r="O97" s="552"/>
      <c r="P97" s="552"/>
      <c r="Q97" s="552"/>
      <c r="R97" s="552"/>
    </row>
    <row r="98" spans="1:18" s="568" customFormat="1" ht="24.75" customHeight="1">
      <c r="A98" s="624" t="s">
        <v>973</v>
      </c>
      <c r="B98" s="625" t="s">
        <v>974</v>
      </c>
      <c r="C98" s="626" t="s">
        <v>884</v>
      </c>
      <c r="D98" s="627" t="s">
        <v>975</v>
      </c>
      <c r="E98" s="624" t="s">
        <v>973</v>
      </c>
      <c r="F98" s="625" t="s">
        <v>974</v>
      </c>
      <c r="G98" s="626" t="s">
        <v>884</v>
      </c>
      <c r="H98" s="628" t="s">
        <v>975</v>
      </c>
      <c r="M98" s="552"/>
      <c r="N98" s="552"/>
      <c r="O98" s="552"/>
      <c r="P98" s="552"/>
      <c r="Q98" s="552"/>
      <c r="R98" s="552"/>
    </row>
    <row r="99" spans="1:18" s="574" customFormat="1" ht="24.75" customHeight="1">
      <c r="A99" s="583" t="s">
        <v>1158</v>
      </c>
      <c r="B99" s="576">
        <v>1</v>
      </c>
      <c r="C99" s="577">
        <v>370000</v>
      </c>
      <c r="D99" s="591" t="s">
        <v>1099</v>
      </c>
      <c r="E99" s="650" t="s">
        <v>1159</v>
      </c>
      <c r="F99" s="651">
        <v>4</v>
      </c>
      <c r="G99" s="652">
        <v>11036364</v>
      </c>
      <c r="H99" s="653" t="s">
        <v>1160</v>
      </c>
      <c r="I99" s="574">
        <v>7326982</v>
      </c>
      <c r="N99" s="552"/>
      <c r="O99" s="552"/>
      <c r="P99" s="552"/>
      <c r="Q99" s="552"/>
      <c r="R99" s="552"/>
    </row>
    <row r="100" spans="1:18" s="574" customFormat="1" ht="24.75" customHeight="1">
      <c r="A100" s="583" t="s">
        <v>1161</v>
      </c>
      <c r="B100" s="576">
        <v>1</v>
      </c>
      <c r="C100" s="577">
        <v>230000</v>
      </c>
      <c r="D100" s="591" t="s">
        <v>1162</v>
      </c>
      <c r="E100" s="583" t="s">
        <v>1163</v>
      </c>
      <c r="F100" s="576">
        <v>1</v>
      </c>
      <c r="G100" s="577">
        <v>2272727</v>
      </c>
      <c r="H100" s="591"/>
      <c r="I100" s="552"/>
      <c r="J100" s="552"/>
      <c r="K100" s="552"/>
      <c r="L100" s="552"/>
      <c r="M100" s="552"/>
      <c r="N100" s="552"/>
      <c r="O100" s="552"/>
      <c r="P100" s="552"/>
      <c r="Q100" s="552"/>
      <c r="R100" s="552"/>
    </row>
    <row r="101" spans="1:18" s="574" customFormat="1" ht="24.75" customHeight="1">
      <c r="A101" s="583" t="s">
        <v>1161</v>
      </c>
      <c r="B101" s="576">
        <v>1</v>
      </c>
      <c r="C101" s="577">
        <v>180000</v>
      </c>
      <c r="D101" s="591" t="s">
        <v>1115</v>
      </c>
      <c r="E101" s="583" t="s">
        <v>1164</v>
      </c>
      <c r="F101" s="576">
        <v>8</v>
      </c>
      <c r="G101" s="577">
        <v>5600000</v>
      </c>
      <c r="H101" s="591"/>
      <c r="I101" s="552">
        <v>10438568</v>
      </c>
      <c r="J101" s="552"/>
      <c r="K101" s="552"/>
      <c r="L101" s="552"/>
      <c r="M101" s="552"/>
      <c r="N101" s="552"/>
      <c r="O101" s="552"/>
      <c r="P101" s="552"/>
      <c r="Q101" s="552"/>
      <c r="R101" s="552"/>
    </row>
    <row r="102" spans="1:18" s="574" customFormat="1" ht="24.75" customHeight="1">
      <c r="A102" s="583" t="s">
        <v>1165</v>
      </c>
      <c r="B102" s="576">
        <v>1</v>
      </c>
      <c r="C102" s="577">
        <v>195000</v>
      </c>
      <c r="D102" s="591" t="s">
        <v>1115</v>
      </c>
      <c r="E102" s="583" t="s">
        <v>1163</v>
      </c>
      <c r="F102" s="576">
        <v>1</v>
      </c>
      <c r="G102" s="577">
        <v>1818182</v>
      </c>
      <c r="H102" s="591"/>
      <c r="I102" s="552"/>
      <c r="J102" s="552"/>
      <c r="K102" s="552"/>
      <c r="L102" s="552"/>
      <c r="M102" s="552"/>
      <c r="N102" s="552"/>
      <c r="O102" s="552"/>
      <c r="P102" s="552"/>
      <c r="Q102" s="552"/>
      <c r="R102" s="552"/>
    </row>
    <row r="103" spans="1:18" s="574" customFormat="1" ht="24.75" customHeight="1">
      <c r="A103" s="583" t="s">
        <v>1166</v>
      </c>
      <c r="B103" s="576">
        <v>2</v>
      </c>
      <c r="C103" s="577">
        <v>280000</v>
      </c>
      <c r="D103" s="591" t="s">
        <v>1115</v>
      </c>
      <c r="E103" s="633" t="s">
        <v>1035</v>
      </c>
      <c r="F103" s="634"/>
      <c r="G103" s="589">
        <f>SUM(C108:C128,G99:G102)</f>
        <v>96482218</v>
      </c>
      <c r="H103" s="644"/>
      <c r="I103" s="552"/>
      <c r="J103" s="552"/>
      <c r="K103" s="552"/>
      <c r="L103" s="552"/>
      <c r="M103" s="552"/>
      <c r="N103" s="552"/>
      <c r="O103" s="552"/>
      <c r="P103" s="552"/>
      <c r="Q103" s="552"/>
      <c r="R103" s="552"/>
    </row>
    <row r="104" spans="1:18" s="574" customFormat="1" ht="24.75" customHeight="1">
      <c r="A104" s="583" t="s">
        <v>1167</v>
      </c>
      <c r="B104" s="576">
        <v>2</v>
      </c>
      <c r="C104" s="577">
        <v>200000</v>
      </c>
      <c r="D104" s="591" t="s">
        <v>1115</v>
      </c>
      <c r="E104" s="569" t="s">
        <v>1168</v>
      </c>
      <c r="F104" s="654"/>
      <c r="G104" s="643">
        <v>1494228</v>
      </c>
      <c r="H104" s="591" t="s">
        <v>1169</v>
      </c>
      <c r="I104" s="552"/>
      <c r="J104" s="552"/>
      <c r="K104" s="552"/>
      <c r="L104" s="552"/>
      <c r="M104" s="552"/>
      <c r="N104" s="552"/>
      <c r="O104" s="552"/>
      <c r="P104" s="552"/>
      <c r="Q104" s="552"/>
      <c r="R104" s="552"/>
    </row>
    <row r="105" spans="1:18" s="574" customFormat="1" ht="24.75" customHeight="1">
      <c r="A105" s="583" t="s">
        <v>1170</v>
      </c>
      <c r="B105" s="576">
        <v>1</v>
      </c>
      <c r="C105" s="577">
        <v>140000</v>
      </c>
      <c r="D105" s="591" t="s">
        <v>1115</v>
      </c>
      <c r="E105" s="569" t="s">
        <v>1171</v>
      </c>
      <c r="F105" s="654">
        <v>2</v>
      </c>
      <c r="G105" s="643">
        <v>553128</v>
      </c>
      <c r="H105" s="591"/>
      <c r="I105" s="552"/>
      <c r="J105" s="552"/>
      <c r="K105" s="552"/>
      <c r="L105" s="552"/>
      <c r="M105" s="552"/>
      <c r="N105" s="552"/>
      <c r="O105" s="552"/>
      <c r="P105" s="552"/>
      <c r="Q105" s="552"/>
      <c r="R105" s="552"/>
    </row>
    <row r="106" spans="1:18" s="574" customFormat="1" ht="24.75" customHeight="1">
      <c r="A106" s="583" t="s">
        <v>1172</v>
      </c>
      <c r="B106" s="576">
        <v>1</v>
      </c>
      <c r="C106" s="577">
        <v>120000</v>
      </c>
      <c r="D106" s="591" t="s">
        <v>1115</v>
      </c>
      <c r="E106" s="569" t="s">
        <v>1173</v>
      </c>
      <c r="F106" s="654">
        <v>1</v>
      </c>
      <c r="G106" s="643">
        <v>1374455</v>
      </c>
      <c r="H106" s="591" t="s">
        <v>1112</v>
      </c>
      <c r="I106" s="552"/>
      <c r="J106" s="552"/>
      <c r="K106" s="552"/>
      <c r="L106" s="552"/>
      <c r="M106" s="552"/>
      <c r="N106" s="552"/>
      <c r="O106" s="552"/>
      <c r="P106" s="552"/>
      <c r="Q106" s="552"/>
      <c r="R106" s="552"/>
    </row>
    <row r="107" spans="1:18" s="574" customFormat="1" ht="24.75" customHeight="1">
      <c r="A107" s="655" t="s">
        <v>1174</v>
      </c>
      <c r="B107" s="656"/>
      <c r="C107" s="589">
        <f>SUM(C91:C96,G67:G96,C99:C106)</f>
        <v>97776193</v>
      </c>
      <c r="D107" s="591"/>
      <c r="E107" s="569" t="s">
        <v>1175</v>
      </c>
      <c r="F107" s="654">
        <v>1</v>
      </c>
      <c r="G107" s="643">
        <v>321455</v>
      </c>
      <c r="H107" s="591" t="s">
        <v>1115</v>
      </c>
      <c r="I107" s="552"/>
      <c r="J107" s="552"/>
      <c r="K107" s="552"/>
      <c r="L107" s="552"/>
      <c r="M107" s="552"/>
      <c r="N107" s="552"/>
      <c r="O107" s="552"/>
      <c r="P107" s="552"/>
      <c r="Q107" s="552"/>
      <c r="R107" s="552"/>
    </row>
    <row r="108" spans="1:18" s="574" customFormat="1" ht="24.75" customHeight="1">
      <c r="A108" s="583" t="s">
        <v>1176</v>
      </c>
      <c r="B108" s="576">
        <v>1</v>
      </c>
      <c r="C108" s="577">
        <v>500000</v>
      </c>
      <c r="D108" s="591" t="s">
        <v>1160</v>
      </c>
      <c r="E108" s="569" t="s">
        <v>1177</v>
      </c>
      <c r="F108" s="654">
        <v>2</v>
      </c>
      <c r="G108" s="643">
        <v>2540910</v>
      </c>
      <c r="H108" s="591" t="s">
        <v>1112</v>
      </c>
      <c r="I108" s="552"/>
      <c r="J108" s="552"/>
      <c r="K108" s="552"/>
      <c r="L108" s="552"/>
      <c r="M108" s="552"/>
      <c r="N108" s="552"/>
      <c r="O108" s="552"/>
      <c r="P108" s="552"/>
      <c r="Q108" s="552"/>
      <c r="R108" s="552"/>
    </row>
    <row r="109" spans="1:18" s="574" customFormat="1" ht="24.75" customHeight="1">
      <c r="A109" s="583" t="s">
        <v>1178</v>
      </c>
      <c r="B109" s="576">
        <v>1</v>
      </c>
      <c r="C109" s="577">
        <v>14450000</v>
      </c>
      <c r="D109" s="591" t="s">
        <v>1112</v>
      </c>
      <c r="E109" s="569" t="s">
        <v>1179</v>
      </c>
      <c r="F109" s="654">
        <v>1</v>
      </c>
      <c r="G109" s="643">
        <v>529455</v>
      </c>
      <c r="H109" s="591" t="s">
        <v>1115</v>
      </c>
      <c r="I109" s="552"/>
      <c r="J109" s="552"/>
      <c r="K109" s="552"/>
      <c r="L109" s="552"/>
      <c r="M109" s="552"/>
      <c r="N109" s="552"/>
      <c r="O109" s="552"/>
      <c r="P109" s="552"/>
      <c r="Q109" s="552"/>
      <c r="R109" s="552"/>
    </row>
    <row r="110" spans="1:18" s="574" customFormat="1" ht="24.75" customHeight="1">
      <c r="A110" s="583" t="s">
        <v>1180</v>
      </c>
      <c r="B110" s="576">
        <v>1</v>
      </c>
      <c r="C110" s="577">
        <v>650000</v>
      </c>
      <c r="D110" s="591"/>
      <c r="E110" s="569" t="s">
        <v>1181</v>
      </c>
      <c r="F110" s="654">
        <v>1</v>
      </c>
      <c r="G110" s="635">
        <v>1218455</v>
      </c>
      <c r="H110" s="591" t="s">
        <v>1115</v>
      </c>
      <c r="I110" s="552">
        <v>22462000</v>
      </c>
      <c r="J110" s="552"/>
      <c r="K110" s="552"/>
      <c r="L110" s="552"/>
      <c r="M110" s="552"/>
      <c r="N110" s="552"/>
      <c r="O110" s="552"/>
      <c r="P110" s="552"/>
      <c r="Q110" s="552"/>
      <c r="R110" s="552"/>
    </row>
    <row r="111" spans="1:18" s="574" customFormat="1" ht="24.75" customHeight="1">
      <c r="A111" s="583" t="s">
        <v>1182</v>
      </c>
      <c r="B111" s="576">
        <v>1</v>
      </c>
      <c r="C111" s="577">
        <v>580000</v>
      </c>
      <c r="D111" s="591" t="s">
        <v>1183</v>
      </c>
      <c r="E111" s="569" t="s">
        <v>1184</v>
      </c>
      <c r="F111" s="654">
        <v>1</v>
      </c>
      <c r="G111" s="635">
        <v>1088454</v>
      </c>
      <c r="H111" s="644" t="s">
        <v>1115</v>
      </c>
      <c r="I111" s="552"/>
      <c r="J111" s="552"/>
      <c r="K111" s="552"/>
      <c r="L111" s="552"/>
      <c r="M111" s="552"/>
      <c r="N111" s="552"/>
      <c r="O111" s="552"/>
      <c r="P111" s="552"/>
      <c r="Q111" s="552"/>
      <c r="R111" s="552"/>
    </row>
    <row r="112" spans="1:18" s="574" customFormat="1" ht="24.75" customHeight="1">
      <c r="A112" s="583" t="s">
        <v>1185</v>
      </c>
      <c r="B112" s="576">
        <v>1</v>
      </c>
      <c r="C112" s="577">
        <v>8950000</v>
      </c>
      <c r="D112" s="591"/>
      <c r="E112" s="569" t="s">
        <v>1186</v>
      </c>
      <c r="F112" s="654">
        <v>1</v>
      </c>
      <c r="G112" s="635">
        <v>204454</v>
      </c>
      <c r="H112" s="644" t="s">
        <v>1112</v>
      </c>
      <c r="I112" s="552"/>
      <c r="J112" s="552"/>
      <c r="K112" s="552"/>
      <c r="L112" s="552"/>
      <c r="M112" s="552"/>
      <c r="N112" s="552"/>
      <c r="O112" s="552"/>
      <c r="P112" s="552"/>
      <c r="Q112" s="552"/>
      <c r="R112" s="552"/>
    </row>
    <row r="113" spans="1:18" s="574" customFormat="1" ht="24.75" customHeight="1">
      <c r="A113" s="583" t="s">
        <v>1187</v>
      </c>
      <c r="B113" s="576">
        <v>1</v>
      </c>
      <c r="C113" s="577">
        <v>1801545</v>
      </c>
      <c r="D113" s="591"/>
      <c r="E113" s="569" t="s">
        <v>1188</v>
      </c>
      <c r="F113" s="654">
        <v>1</v>
      </c>
      <c r="G113" s="635">
        <v>994454</v>
      </c>
      <c r="H113" s="644" t="s">
        <v>1115</v>
      </c>
      <c r="I113" s="552"/>
      <c r="J113" s="552"/>
      <c r="K113" s="552"/>
      <c r="L113" s="552"/>
      <c r="M113" s="552"/>
      <c r="N113" s="552"/>
      <c r="O113" s="552"/>
      <c r="P113" s="552"/>
      <c r="Q113" s="552"/>
      <c r="R113" s="552"/>
    </row>
    <row r="114" spans="1:18" s="574" customFormat="1" ht="24.75" customHeight="1">
      <c r="A114" s="583" t="s">
        <v>1189</v>
      </c>
      <c r="B114" s="576">
        <v>2</v>
      </c>
      <c r="C114" s="577">
        <v>478000</v>
      </c>
      <c r="D114" s="591"/>
      <c r="E114" s="569" t="s">
        <v>1190</v>
      </c>
      <c r="F114" s="654">
        <v>1</v>
      </c>
      <c r="G114" s="635">
        <v>1283454</v>
      </c>
      <c r="H114" s="644" t="s">
        <v>1115</v>
      </c>
      <c r="I114" s="552"/>
      <c r="J114" s="552"/>
      <c r="K114" s="552"/>
      <c r="L114" s="552"/>
      <c r="M114" s="552"/>
      <c r="N114" s="552"/>
      <c r="O114" s="552"/>
      <c r="P114" s="552"/>
      <c r="Q114" s="552"/>
      <c r="R114" s="552"/>
    </row>
    <row r="115" spans="1:18" s="574" customFormat="1" ht="24.75" customHeight="1">
      <c r="A115" s="583" t="s">
        <v>1191</v>
      </c>
      <c r="B115" s="576">
        <v>1</v>
      </c>
      <c r="C115" s="577">
        <v>1545455</v>
      </c>
      <c r="D115" s="591"/>
      <c r="E115" s="569" t="s">
        <v>1192</v>
      </c>
      <c r="F115" s="654">
        <v>1</v>
      </c>
      <c r="G115" s="635">
        <v>1244454</v>
      </c>
      <c r="H115" s="644" t="s">
        <v>1115</v>
      </c>
      <c r="I115" s="552"/>
      <c r="J115" s="552"/>
      <c r="K115" s="552"/>
      <c r="L115" s="552"/>
      <c r="M115" s="552"/>
      <c r="N115" s="552"/>
      <c r="O115" s="552"/>
      <c r="P115" s="552"/>
      <c r="Q115" s="552"/>
      <c r="R115" s="552"/>
    </row>
    <row r="116" spans="1:18" s="574" customFormat="1" ht="24.75" customHeight="1">
      <c r="A116" s="583" t="s">
        <v>1140</v>
      </c>
      <c r="B116" s="576">
        <v>70</v>
      </c>
      <c r="C116" s="577">
        <v>11690000</v>
      </c>
      <c r="D116" s="591" t="s">
        <v>1193</v>
      </c>
      <c r="E116" s="569" t="s">
        <v>1194</v>
      </c>
      <c r="F116" s="654">
        <v>2</v>
      </c>
      <c r="G116" s="635">
        <v>5000000</v>
      </c>
      <c r="H116" s="644"/>
      <c r="I116" s="552"/>
      <c r="J116" s="552"/>
      <c r="K116" s="552"/>
      <c r="L116" s="552"/>
      <c r="M116" s="552"/>
      <c r="N116" s="552"/>
      <c r="O116" s="552"/>
      <c r="P116" s="552"/>
      <c r="Q116" s="552"/>
      <c r="R116" s="552"/>
    </row>
    <row r="117" spans="1:18" s="574" customFormat="1" ht="24.75" customHeight="1">
      <c r="A117" s="583" t="s">
        <v>1195</v>
      </c>
      <c r="B117" s="576">
        <v>12</v>
      </c>
      <c r="C117" s="577">
        <v>3960000</v>
      </c>
      <c r="D117" s="591" t="s">
        <v>1193</v>
      </c>
      <c r="E117" s="569" t="s">
        <v>1196</v>
      </c>
      <c r="F117" s="654">
        <v>1</v>
      </c>
      <c r="G117" s="635">
        <v>695000</v>
      </c>
      <c r="H117" s="644" t="s">
        <v>1112</v>
      </c>
      <c r="I117" s="552"/>
      <c r="J117" s="552"/>
      <c r="K117" s="552"/>
      <c r="L117" s="552"/>
      <c r="M117" s="552"/>
      <c r="N117" s="552"/>
      <c r="O117" s="552"/>
      <c r="P117" s="552"/>
      <c r="Q117" s="552"/>
      <c r="R117" s="552"/>
    </row>
    <row r="118" spans="1:18" s="574" customFormat="1" ht="24.75" customHeight="1">
      <c r="A118" s="583" t="s">
        <v>1197</v>
      </c>
      <c r="B118" s="576">
        <v>1</v>
      </c>
      <c r="C118" s="577">
        <v>210000</v>
      </c>
      <c r="D118" s="591" t="s">
        <v>1117</v>
      </c>
      <c r="E118" s="569" t="s">
        <v>1198</v>
      </c>
      <c r="F118" s="654">
        <v>15</v>
      </c>
      <c r="G118" s="635">
        <v>2925000</v>
      </c>
      <c r="H118" s="644"/>
      <c r="I118" s="552"/>
      <c r="J118" s="552"/>
      <c r="K118" s="552"/>
      <c r="L118" s="552"/>
      <c r="M118" s="552"/>
      <c r="N118" s="552"/>
      <c r="O118" s="552"/>
      <c r="P118" s="552"/>
      <c r="Q118" s="552"/>
      <c r="R118" s="552"/>
    </row>
    <row r="119" spans="1:18" s="574" customFormat="1" ht="24.75" customHeight="1">
      <c r="A119" s="583" t="s">
        <v>1199</v>
      </c>
      <c r="B119" s="576">
        <v>3</v>
      </c>
      <c r="C119" s="577">
        <v>979091</v>
      </c>
      <c r="D119" s="591" t="s">
        <v>1183</v>
      </c>
      <c r="E119" s="569" t="s">
        <v>1200</v>
      </c>
      <c r="F119" s="654">
        <v>1</v>
      </c>
      <c r="G119" s="635">
        <v>850000</v>
      </c>
      <c r="H119" s="590"/>
      <c r="I119" s="552"/>
      <c r="J119" s="552"/>
      <c r="K119" s="552"/>
      <c r="L119" s="552"/>
      <c r="M119" s="552"/>
      <c r="N119" s="552"/>
      <c r="O119" s="552"/>
      <c r="P119" s="552"/>
      <c r="Q119" s="552"/>
      <c r="R119" s="552"/>
    </row>
    <row r="120" spans="1:18" s="574" customFormat="1" ht="24.75" customHeight="1">
      <c r="A120" s="583" t="s">
        <v>1199</v>
      </c>
      <c r="B120" s="576">
        <v>2</v>
      </c>
      <c r="C120" s="577">
        <v>652727</v>
      </c>
      <c r="D120" s="591" t="s">
        <v>1115</v>
      </c>
      <c r="E120" s="569" t="s">
        <v>1201</v>
      </c>
      <c r="F120" s="654">
        <v>2</v>
      </c>
      <c r="G120" s="635">
        <v>5720200</v>
      </c>
      <c r="H120" s="590"/>
      <c r="I120" s="552"/>
      <c r="J120" s="552"/>
      <c r="K120" s="552"/>
      <c r="L120" s="552"/>
      <c r="M120" s="552"/>
      <c r="N120" s="552"/>
      <c r="O120" s="552"/>
      <c r="P120" s="552"/>
      <c r="Q120" s="552"/>
      <c r="R120" s="552"/>
    </row>
    <row r="121" spans="1:18" s="574" customFormat="1" ht="24.75" customHeight="1">
      <c r="A121" s="583" t="s">
        <v>1168</v>
      </c>
      <c r="B121" s="576">
        <v>1</v>
      </c>
      <c r="C121" s="577">
        <v>328427</v>
      </c>
      <c r="D121" s="591" t="s">
        <v>1202</v>
      </c>
      <c r="E121" s="569" t="s">
        <v>1203</v>
      </c>
      <c r="F121" s="654" t="s">
        <v>983</v>
      </c>
      <c r="G121" s="635">
        <v>4080000</v>
      </c>
      <c r="H121" s="590"/>
      <c r="I121" s="552"/>
      <c r="J121" s="552"/>
      <c r="K121" s="552"/>
      <c r="L121" s="552"/>
      <c r="M121" s="552"/>
      <c r="N121" s="552"/>
      <c r="O121" s="552"/>
      <c r="P121" s="552"/>
      <c r="Q121" s="552"/>
      <c r="R121" s="552"/>
    </row>
    <row r="122" spans="1:18" s="574" customFormat="1" ht="24.75" customHeight="1">
      <c r="A122" s="583" t="s">
        <v>1204</v>
      </c>
      <c r="B122" s="576"/>
      <c r="C122" s="577">
        <v>9000000</v>
      </c>
      <c r="D122" s="591"/>
      <c r="E122" s="569" t="s">
        <v>1205</v>
      </c>
      <c r="F122" s="654"/>
      <c r="G122" s="635">
        <v>956000</v>
      </c>
      <c r="H122" s="590"/>
      <c r="I122" s="552"/>
      <c r="J122" s="552"/>
      <c r="K122" s="552"/>
      <c r="L122" s="552"/>
      <c r="M122" s="552"/>
      <c r="N122" s="552"/>
      <c r="O122" s="552"/>
      <c r="P122" s="552"/>
      <c r="Q122" s="552"/>
      <c r="R122" s="552"/>
    </row>
    <row r="123" spans="1:18" s="574" customFormat="1" ht="24.75" customHeight="1">
      <c r="A123" s="583" t="s">
        <v>1206</v>
      </c>
      <c r="B123" s="576">
        <v>1</v>
      </c>
      <c r="C123" s="577">
        <v>140300</v>
      </c>
      <c r="D123" s="591" t="s">
        <v>1202</v>
      </c>
      <c r="E123" s="569" t="s">
        <v>1207</v>
      </c>
      <c r="F123" s="654">
        <v>1</v>
      </c>
      <c r="G123" s="635">
        <v>1136091</v>
      </c>
      <c r="H123" s="590"/>
      <c r="I123" s="552"/>
      <c r="J123" s="552"/>
      <c r="K123" s="552"/>
      <c r="L123" s="552"/>
      <c r="M123" s="552"/>
      <c r="N123" s="552"/>
      <c r="O123" s="552"/>
      <c r="P123" s="552"/>
      <c r="Q123" s="552"/>
      <c r="R123" s="552"/>
    </row>
    <row r="124" spans="1:18" s="574" customFormat="1" ht="24.75" customHeight="1">
      <c r="A124" s="583" t="s">
        <v>1208</v>
      </c>
      <c r="B124" s="576">
        <v>1</v>
      </c>
      <c r="C124" s="577">
        <v>137300</v>
      </c>
      <c r="D124" s="591" t="s">
        <v>1115</v>
      </c>
      <c r="E124" s="569" t="s">
        <v>1209</v>
      </c>
      <c r="F124" s="654"/>
      <c r="G124" s="635">
        <v>6510000</v>
      </c>
      <c r="H124" s="590"/>
      <c r="I124" s="552"/>
      <c r="J124" s="552"/>
      <c r="K124" s="552"/>
      <c r="L124" s="552"/>
      <c r="M124" s="552"/>
      <c r="N124" s="552"/>
      <c r="O124" s="552"/>
      <c r="P124" s="552"/>
      <c r="Q124" s="552"/>
      <c r="R124" s="552"/>
    </row>
    <row r="125" spans="1:18" s="553" customFormat="1" ht="24.75" customHeight="1">
      <c r="A125" s="583" t="s">
        <v>1210</v>
      </c>
      <c r="B125" s="576">
        <v>1</v>
      </c>
      <c r="C125" s="577">
        <v>335300</v>
      </c>
      <c r="D125" s="591" t="s">
        <v>1115</v>
      </c>
      <c r="E125" s="569" t="s">
        <v>1211</v>
      </c>
      <c r="F125" s="654">
        <v>2</v>
      </c>
      <c r="G125" s="635">
        <v>545455</v>
      </c>
      <c r="H125" s="591"/>
      <c r="I125" s="552"/>
      <c r="J125" s="552"/>
      <c r="K125" s="552"/>
      <c r="L125" s="552"/>
      <c r="M125" s="552"/>
      <c r="N125" s="552"/>
      <c r="O125" s="552"/>
      <c r="P125" s="552"/>
      <c r="Q125" s="552"/>
      <c r="R125" s="552"/>
    </row>
    <row r="126" spans="1:18" s="600" customFormat="1" ht="24.75" customHeight="1">
      <c r="A126" s="583" t="s">
        <v>1212</v>
      </c>
      <c r="B126" s="576">
        <v>1</v>
      </c>
      <c r="C126" s="577">
        <v>191300</v>
      </c>
      <c r="D126" s="591" t="s">
        <v>1115</v>
      </c>
      <c r="E126" s="579" t="s">
        <v>1116</v>
      </c>
      <c r="F126" s="657"/>
      <c r="G126" s="630">
        <v>9880000</v>
      </c>
      <c r="H126" s="591"/>
      <c r="I126" s="552">
        <v>3113636</v>
      </c>
      <c r="J126" s="552"/>
      <c r="K126" s="552"/>
      <c r="L126" s="552"/>
      <c r="M126" s="552"/>
      <c r="N126" s="552"/>
      <c r="O126" s="552"/>
      <c r="P126" s="552"/>
      <c r="Q126" s="552"/>
      <c r="R126" s="552"/>
    </row>
    <row r="127" spans="1:18" s="600" customFormat="1" ht="24.75" customHeight="1">
      <c r="A127" s="583" t="s">
        <v>1213</v>
      </c>
      <c r="B127" s="576">
        <v>1</v>
      </c>
      <c r="C127" s="577">
        <v>175500</v>
      </c>
      <c r="D127" s="591" t="s">
        <v>1115</v>
      </c>
      <c r="E127" s="579" t="s">
        <v>1214</v>
      </c>
      <c r="F127" s="657"/>
      <c r="G127" s="630">
        <v>116245200</v>
      </c>
      <c r="H127" s="591"/>
      <c r="I127" s="552"/>
      <c r="J127" s="552"/>
      <c r="K127" s="552"/>
      <c r="L127" s="552"/>
      <c r="M127" s="552"/>
      <c r="N127" s="552"/>
      <c r="O127" s="552"/>
      <c r="P127" s="552"/>
      <c r="Q127" s="552"/>
      <c r="R127" s="552"/>
    </row>
    <row r="128" spans="1:18" s="600" customFormat="1" ht="24.75" customHeight="1">
      <c r="A128" s="658" t="s">
        <v>1215</v>
      </c>
      <c r="B128" s="647"/>
      <c r="C128" s="648">
        <v>19000000</v>
      </c>
      <c r="D128" s="649"/>
      <c r="E128" s="637" t="s">
        <v>1216</v>
      </c>
      <c r="F128" s="659">
        <v>1</v>
      </c>
      <c r="G128" s="660">
        <v>1618182</v>
      </c>
      <c r="H128" s="649"/>
      <c r="I128" s="552">
        <v>1227400</v>
      </c>
      <c r="J128" s="552"/>
      <c r="K128" s="552"/>
      <c r="L128" s="552"/>
      <c r="M128" s="552"/>
      <c r="N128" s="552"/>
      <c r="O128" s="552"/>
      <c r="P128" s="552"/>
      <c r="Q128" s="552"/>
      <c r="R128" s="552"/>
    </row>
    <row r="129" spans="1:18" s="553" customFormat="1" ht="24.75" customHeight="1">
      <c r="A129" s="559" t="s">
        <v>880</v>
      </c>
      <c r="B129" s="559"/>
      <c r="C129" s="559"/>
      <c r="D129" s="560"/>
      <c r="E129" s="622"/>
      <c r="F129" s="560"/>
      <c r="G129" s="562"/>
      <c r="H129" s="623" t="s">
        <v>1036</v>
      </c>
      <c r="I129" s="552"/>
      <c r="J129" s="552"/>
      <c r="K129" s="552"/>
      <c r="L129" s="552"/>
      <c r="M129" s="552"/>
      <c r="N129" s="552"/>
      <c r="O129" s="552"/>
      <c r="P129" s="552"/>
      <c r="Q129" s="552"/>
      <c r="R129" s="552"/>
    </row>
    <row r="130" spans="1:18" s="568" customFormat="1" ht="24.75" customHeight="1">
      <c r="A130" s="624" t="s">
        <v>973</v>
      </c>
      <c r="B130" s="625" t="s">
        <v>974</v>
      </c>
      <c r="C130" s="626" t="s">
        <v>884</v>
      </c>
      <c r="D130" s="627" t="s">
        <v>975</v>
      </c>
      <c r="E130" s="624" t="s">
        <v>973</v>
      </c>
      <c r="F130" s="625" t="s">
        <v>974</v>
      </c>
      <c r="G130" s="626" t="s">
        <v>884</v>
      </c>
      <c r="H130" s="628" t="s">
        <v>975</v>
      </c>
      <c r="M130" s="552"/>
      <c r="N130" s="552"/>
      <c r="O130" s="552"/>
      <c r="P130" s="552"/>
      <c r="Q130" s="552"/>
      <c r="R130" s="552"/>
    </row>
    <row r="131" spans="1:18" s="574" customFormat="1" ht="23.1" customHeight="1">
      <c r="A131" s="569" t="s">
        <v>1217</v>
      </c>
      <c r="B131" s="654">
        <v>1</v>
      </c>
      <c r="C131" s="635">
        <v>300000</v>
      </c>
      <c r="D131" s="591" t="s">
        <v>1169</v>
      </c>
      <c r="E131" s="661" t="s">
        <v>1218</v>
      </c>
      <c r="F131" s="662">
        <v>1</v>
      </c>
      <c r="G131" s="663">
        <v>1000000</v>
      </c>
      <c r="H131" s="591" t="s">
        <v>1219</v>
      </c>
      <c r="I131" s="552"/>
      <c r="J131" s="552"/>
      <c r="K131" s="552"/>
      <c r="L131" s="552"/>
      <c r="M131" s="552"/>
      <c r="N131" s="552"/>
      <c r="O131" s="552"/>
      <c r="P131" s="552"/>
      <c r="Q131" s="552"/>
      <c r="R131" s="552"/>
    </row>
    <row r="132" spans="1:18" s="553" customFormat="1" ht="23.1" customHeight="1">
      <c r="A132" s="569" t="s">
        <v>1220</v>
      </c>
      <c r="B132" s="654">
        <v>2</v>
      </c>
      <c r="C132" s="635">
        <v>7200000</v>
      </c>
      <c r="D132" s="591"/>
      <c r="E132" s="661" t="s">
        <v>1221</v>
      </c>
      <c r="F132" s="662">
        <v>5</v>
      </c>
      <c r="G132" s="663">
        <v>500000</v>
      </c>
      <c r="H132" s="591" t="s">
        <v>1115</v>
      </c>
      <c r="I132" s="552"/>
      <c r="J132" s="552"/>
      <c r="K132" s="552"/>
      <c r="L132" s="552"/>
      <c r="M132" s="552"/>
      <c r="N132" s="552"/>
      <c r="O132" s="552"/>
      <c r="P132" s="552"/>
      <c r="Q132" s="552"/>
      <c r="R132" s="552"/>
    </row>
    <row r="133" spans="1:18" s="574" customFormat="1" ht="23.1" customHeight="1">
      <c r="A133" s="569" t="s">
        <v>1222</v>
      </c>
      <c r="B133" s="654">
        <v>3</v>
      </c>
      <c r="C133" s="635">
        <v>5236362</v>
      </c>
      <c r="D133" s="591"/>
      <c r="E133" s="661" t="s">
        <v>1221</v>
      </c>
      <c r="F133" s="662">
        <v>4</v>
      </c>
      <c r="G133" s="663">
        <v>400000</v>
      </c>
      <c r="H133" s="591" t="s">
        <v>1115</v>
      </c>
      <c r="I133" s="552"/>
      <c r="J133" s="552"/>
      <c r="K133" s="552"/>
      <c r="L133" s="552"/>
      <c r="M133" s="552"/>
      <c r="N133" s="552"/>
      <c r="O133" s="552"/>
      <c r="P133" s="552"/>
      <c r="Q133" s="552"/>
      <c r="R133" s="552"/>
    </row>
    <row r="134" spans="1:18" s="574" customFormat="1" ht="23.1" customHeight="1">
      <c r="A134" s="569" t="s">
        <v>1223</v>
      </c>
      <c r="B134" s="654">
        <v>1</v>
      </c>
      <c r="C134" s="635">
        <v>4090000</v>
      </c>
      <c r="D134" s="644"/>
      <c r="E134" s="661" t="s">
        <v>1224</v>
      </c>
      <c r="F134" s="662">
        <v>50</v>
      </c>
      <c r="G134" s="663">
        <v>9000000</v>
      </c>
      <c r="H134" s="591" t="s">
        <v>1225</v>
      </c>
      <c r="I134" s="552"/>
      <c r="J134" s="552"/>
      <c r="K134" s="552"/>
      <c r="L134" s="552"/>
      <c r="M134" s="552"/>
      <c r="N134" s="552"/>
      <c r="O134" s="552"/>
      <c r="P134" s="552"/>
      <c r="Q134" s="552"/>
      <c r="R134" s="552"/>
    </row>
    <row r="135" spans="1:18" s="574" customFormat="1" ht="23.1" customHeight="1">
      <c r="A135" s="569" t="s">
        <v>1226</v>
      </c>
      <c r="B135" s="654"/>
      <c r="C135" s="635">
        <v>16636364</v>
      </c>
      <c r="D135" s="644"/>
      <c r="E135" s="661" t="s">
        <v>1227</v>
      </c>
      <c r="F135" s="662">
        <v>5</v>
      </c>
      <c r="G135" s="663">
        <v>2295000</v>
      </c>
      <c r="H135" s="591" t="s">
        <v>1228</v>
      </c>
      <c r="I135" s="552"/>
      <c r="J135" s="552"/>
      <c r="K135" s="552"/>
      <c r="L135" s="552"/>
      <c r="M135" s="552"/>
      <c r="N135" s="552"/>
      <c r="O135" s="552"/>
      <c r="P135" s="552"/>
      <c r="Q135" s="552"/>
      <c r="R135" s="552"/>
    </row>
    <row r="136" spans="1:18" s="574" customFormat="1" ht="23.1" customHeight="1">
      <c r="A136" s="569" t="s">
        <v>1229</v>
      </c>
      <c r="B136" s="654">
        <v>1</v>
      </c>
      <c r="C136" s="635">
        <v>17727273</v>
      </c>
      <c r="D136" s="644"/>
      <c r="E136" s="661" t="s">
        <v>1167</v>
      </c>
      <c r="F136" s="662">
        <v>10</v>
      </c>
      <c r="G136" s="663">
        <v>705000</v>
      </c>
      <c r="H136" s="591" t="s">
        <v>1115</v>
      </c>
      <c r="I136" s="552"/>
      <c r="J136" s="552"/>
      <c r="K136" s="552"/>
      <c r="L136" s="552"/>
      <c r="M136" s="552"/>
      <c r="N136" s="552"/>
      <c r="O136" s="552"/>
      <c r="P136" s="552"/>
      <c r="Q136" s="552"/>
      <c r="R136" s="552"/>
    </row>
    <row r="137" spans="1:18" s="574" customFormat="1" ht="23.1" customHeight="1">
      <c r="A137" s="587" t="s">
        <v>1035</v>
      </c>
      <c r="B137" s="588"/>
      <c r="C137" s="589">
        <f>SUM(G104:G128,C131:C136)</f>
        <v>220198483</v>
      </c>
      <c r="D137" s="644"/>
      <c r="E137" s="661" t="s">
        <v>1230</v>
      </c>
      <c r="F137" s="662">
        <v>27</v>
      </c>
      <c r="G137" s="663">
        <v>9000000</v>
      </c>
      <c r="H137" s="591" t="s">
        <v>1183</v>
      </c>
      <c r="I137" s="552"/>
      <c r="J137" s="552"/>
      <c r="K137" s="552"/>
      <c r="L137" s="552"/>
      <c r="M137" s="552"/>
      <c r="N137" s="552"/>
      <c r="O137" s="552"/>
      <c r="P137" s="552"/>
      <c r="Q137" s="552"/>
      <c r="R137" s="552"/>
    </row>
    <row r="138" spans="1:18" s="553" customFormat="1" ht="23.1" customHeight="1">
      <c r="A138" s="610" t="s">
        <v>1231</v>
      </c>
      <c r="B138" s="664"/>
      <c r="C138" s="665">
        <v>800000</v>
      </c>
      <c r="D138" s="591" t="s">
        <v>1232</v>
      </c>
      <c r="E138" s="661" t="s">
        <v>1233</v>
      </c>
      <c r="F138" s="662">
        <v>1</v>
      </c>
      <c r="G138" s="663">
        <v>820000</v>
      </c>
      <c r="H138" s="591" t="s">
        <v>1234</v>
      </c>
      <c r="I138" s="552"/>
      <c r="J138" s="552"/>
      <c r="K138" s="552"/>
      <c r="L138" s="552"/>
      <c r="M138" s="552"/>
      <c r="N138" s="552"/>
      <c r="O138" s="552"/>
      <c r="P138" s="552"/>
      <c r="Q138" s="552"/>
      <c r="R138" s="552"/>
    </row>
    <row r="139" spans="1:18" s="600" customFormat="1" ht="23.1" customHeight="1">
      <c r="A139" s="569" t="s">
        <v>1235</v>
      </c>
      <c r="B139" s="662">
        <v>2</v>
      </c>
      <c r="C139" s="663">
        <v>2700000</v>
      </c>
      <c r="D139" s="591"/>
      <c r="E139" s="661" t="s">
        <v>1236</v>
      </c>
      <c r="F139" s="662">
        <v>1</v>
      </c>
      <c r="G139" s="663">
        <v>320000</v>
      </c>
      <c r="H139" s="591" t="s">
        <v>1115</v>
      </c>
      <c r="I139" s="552"/>
      <c r="J139" s="552"/>
      <c r="K139" s="552"/>
      <c r="L139" s="552"/>
      <c r="M139" s="552"/>
      <c r="N139" s="552"/>
      <c r="O139" s="552"/>
      <c r="P139" s="552"/>
      <c r="Q139" s="552"/>
      <c r="R139" s="552"/>
    </row>
    <row r="140" spans="1:18" s="553" customFormat="1" ht="23.1" customHeight="1">
      <c r="A140" s="569" t="s">
        <v>1237</v>
      </c>
      <c r="B140" s="662"/>
      <c r="C140" s="663">
        <v>1000000</v>
      </c>
      <c r="D140" s="591"/>
      <c r="E140" s="661" t="s">
        <v>1233</v>
      </c>
      <c r="F140" s="662">
        <v>1</v>
      </c>
      <c r="G140" s="663">
        <v>1320000</v>
      </c>
      <c r="H140" s="591" t="s">
        <v>1238</v>
      </c>
      <c r="I140" s="552"/>
      <c r="J140" s="552"/>
      <c r="K140" s="552"/>
      <c r="L140" s="552"/>
      <c r="M140" s="552"/>
      <c r="N140" s="552"/>
      <c r="O140" s="552"/>
      <c r="P140" s="552"/>
      <c r="Q140" s="552"/>
      <c r="R140" s="552"/>
    </row>
    <row r="141" spans="1:18" s="574" customFormat="1" ht="23.1" customHeight="1">
      <c r="A141" s="569" t="s">
        <v>1239</v>
      </c>
      <c r="B141" s="662">
        <v>2</v>
      </c>
      <c r="C141" s="663">
        <v>4400000</v>
      </c>
      <c r="D141" s="591" t="s">
        <v>1240</v>
      </c>
      <c r="E141" s="661" t="s">
        <v>1241</v>
      </c>
      <c r="F141" s="662">
        <v>1</v>
      </c>
      <c r="G141" s="663">
        <v>720000</v>
      </c>
      <c r="H141" s="591" t="s">
        <v>1242</v>
      </c>
      <c r="I141" s="552"/>
      <c r="J141" s="552"/>
      <c r="K141" s="552"/>
      <c r="L141" s="552"/>
      <c r="M141" s="552"/>
      <c r="N141" s="552"/>
      <c r="O141" s="552"/>
      <c r="P141" s="552"/>
      <c r="Q141" s="552"/>
      <c r="R141" s="552"/>
    </row>
    <row r="142" spans="1:18" s="574" customFormat="1" ht="23.1" customHeight="1">
      <c r="A142" s="569" t="s">
        <v>1243</v>
      </c>
      <c r="B142" s="662">
        <v>1</v>
      </c>
      <c r="C142" s="663">
        <v>1000000</v>
      </c>
      <c r="D142" s="591"/>
      <c r="E142" s="661" t="s">
        <v>1244</v>
      </c>
      <c r="F142" s="662">
        <v>1</v>
      </c>
      <c r="G142" s="663">
        <v>820000</v>
      </c>
      <c r="H142" s="591" t="s">
        <v>1242</v>
      </c>
      <c r="I142" s="552"/>
      <c r="J142" s="552"/>
      <c r="K142" s="552"/>
      <c r="L142" s="552"/>
      <c r="M142" s="552"/>
      <c r="N142" s="552"/>
      <c r="O142" s="552"/>
      <c r="P142" s="552"/>
      <c r="Q142" s="552"/>
      <c r="R142" s="552"/>
    </row>
    <row r="143" spans="1:18" s="574" customFormat="1" ht="23.1" customHeight="1">
      <c r="A143" s="569" t="s">
        <v>1116</v>
      </c>
      <c r="B143" s="662"/>
      <c r="C143" s="663">
        <v>6600000</v>
      </c>
      <c r="D143" s="591" t="s">
        <v>1228</v>
      </c>
      <c r="E143" s="661" t="s">
        <v>1097</v>
      </c>
      <c r="F143" s="662">
        <v>14</v>
      </c>
      <c r="G143" s="663">
        <v>8400000</v>
      </c>
      <c r="H143" s="591"/>
      <c r="I143" s="552"/>
      <c r="J143" s="552"/>
      <c r="K143" s="552"/>
      <c r="L143" s="552"/>
      <c r="M143" s="552"/>
      <c r="N143" s="552"/>
      <c r="O143" s="552"/>
      <c r="P143" s="552"/>
      <c r="Q143" s="552"/>
      <c r="R143" s="552"/>
    </row>
    <row r="144" spans="1:18" s="553" customFormat="1" ht="23.1" customHeight="1">
      <c r="A144" s="569" t="s">
        <v>1245</v>
      </c>
      <c r="B144" s="662"/>
      <c r="C144" s="663">
        <v>5200000</v>
      </c>
      <c r="D144" s="591" t="s">
        <v>1112</v>
      </c>
      <c r="E144" s="661" t="s">
        <v>1097</v>
      </c>
      <c r="F144" s="662">
        <v>4</v>
      </c>
      <c r="G144" s="663">
        <v>2800000</v>
      </c>
      <c r="H144" s="591"/>
      <c r="I144" s="552"/>
      <c r="J144" s="552"/>
      <c r="K144" s="552"/>
      <c r="L144" s="552"/>
      <c r="M144" s="552"/>
      <c r="N144" s="552"/>
      <c r="O144" s="552"/>
      <c r="P144" s="552"/>
      <c r="Q144" s="552"/>
      <c r="R144" s="552"/>
    </row>
    <row r="145" spans="1:18" s="574" customFormat="1" ht="23.1" customHeight="1">
      <c r="A145" s="569" t="s">
        <v>1246</v>
      </c>
      <c r="B145" s="662"/>
      <c r="C145" s="663">
        <v>606000</v>
      </c>
      <c r="D145" s="591" t="s">
        <v>1112</v>
      </c>
      <c r="E145" s="661" t="s">
        <v>1100</v>
      </c>
      <c r="F145" s="662">
        <v>23</v>
      </c>
      <c r="G145" s="663">
        <v>4531000</v>
      </c>
      <c r="H145" s="591"/>
      <c r="I145" s="552">
        <v>6719700</v>
      </c>
      <c r="J145" s="552"/>
      <c r="K145" s="552"/>
      <c r="L145" s="552"/>
      <c r="M145" s="552"/>
      <c r="N145" s="552"/>
      <c r="O145" s="552"/>
      <c r="P145" s="552"/>
      <c r="Q145" s="552"/>
      <c r="R145" s="552"/>
    </row>
    <row r="146" spans="1:18" s="574" customFormat="1" ht="23.1" customHeight="1">
      <c r="A146" s="569" t="s">
        <v>1247</v>
      </c>
      <c r="B146" s="662"/>
      <c r="C146" s="663">
        <v>1527036</v>
      </c>
      <c r="D146" s="591"/>
      <c r="E146" s="661" t="s">
        <v>1100</v>
      </c>
      <c r="F146" s="662">
        <v>2</v>
      </c>
      <c r="G146" s="663">
        <v>369000</v>
      </c>
      <c r="H146" s="591"/>
      <c r="I146" s="552"/>
      <c r="J146" s="552"/>
      <c r="K146" s="552"/>
      <c r="L146" s="552"/>
      <c r="M146" s="552"/>
      <c r="N146" s="552"/>
      <c r="O146" s="552"/>
      <c r="P146" s="552"/>
      <c r="Q146" s="552"/>
      <c r="R146" s="552"/>
    </row>
    <row r="147" spans="1:18" s="574" customFormat="1" ht="23.1" customHeight="1">
      <c r="A147" s="666" t="s">
        <v>1248</v>
      </c>
      <c r="B147" s="654"/>
      <c r="C147" s="643">
        <v>3900000</v>
      </c>
      <c r="D147" s="644"/>
      <c r="E147" s="661" t="s">
        <v>1195</v>
      </c>
      <c r="F147" s="662">
        <v>16</v>
      </c>
      <c r="G147" s="663">
        <v>8727273</v>
      </c>
      <c r="H147" s="591" t="s">
        <v>1249</v>
      </c>
      <c r="I147" s="552"/>
      <c r="J147" s="552"/>
      <c r="K147" s="552"/>
      <c r="L147" s="552"/>
      <c r="M147" s="552"/>
      <c r="N147" s="552"/>
      <c r="O147" s="552"/>
      <c r="P147" s="552"/>
      <c r="Q147" s="552"/>
      <c r="R147" s="552"/>
    </row>
    <row r="148" spans="1:18" s="574" customFormat="1" ht="23.1" customHeight="1">
      <c r="A148" s="569" t="s">
        <v>1250</v>
      </c>
      <c r="B148" s="654"/>
      <c r="C148" s="643">
        <v>9800000</v>
      </c>
      <c r="D148" s="644"/>
      <c r="E148" s="661" t="s">
        <v>1251</v>
      </c>
      <c r="F148" s="662">
        <v>6</v>
      </c>
      <c r="G148" s="663">
        <v>18545455</v>
      </c>
      <c r="H148" s="591" t="s">
        <v>1240</v>
      </c>
      <c r="I148" s="552"/>
      <c r="J148" s="552"/>
      <c r="K148" s="552"/>
      <c r="L148" s="552"/>
      <c r="M148" s="552"/>
      <c r="N148" s="552"/>
      <c r="O148" s="552"/>
      <c r="P148" s="552"/>
      <c r="Q148" s="552"/>
      <c r="R148" s="552"/>
    </row>
    <row r="149" spans="1:18" s="574" customFormat="1" ht="23.1" customHeight="1">
      <c r="A149" s="569" t="s">
        <v>1252</v>
      </c>
      <c r="B149" s="654">
        <v>3</v>
      </c>
      <c r="C149" s="643">
        <v>1170000</v>
      </c>
      <c r="D149" s="644" t="s">
        <v>1240</v>
      </c>
      <c r="E149" s="661" t="s">
        <v>1253</v>
      </c>
      <c r="F149" s="662">
        <v>1</v>
      </c>
      <c r="G149" s="663">
        <v>545455</v>
      </c>
      <c r="H149" s="591" t="s">
        <v>1115</v>
      </c>
      <c r="I149" s="552">
        <v>336364</v>
      </c>
      <c r="J149" s="552"/>
      <c r="K149" s="552"/>
      <c r="L149" s="552"/>
      <c r="M149" s="552"/>
      <c r="N149" s="552"/>
      <c r="O149" s="552"/>
      <c r="P149" s="552"/>
      <c r="Q149" s="552"/>
      <c r="R149" s="552"/>
    </row>
    <row r="150" spans="1:18" s="574" customFormat="1" ht="23.1" customHeight="1">
      <c r="A150" s="667" t="s">
        <v>1254</v>
      </c>
      <c r="B150" s="668"/>
      <c r="C150" s="669">
        <v>7800000</v>
      </c>
      <c r="D150" s="644"/>
      <c r="E150" s="661" t="s">
        <v>1255</v>
      </c>
      <c r="F150" s="662">
        <v>2</v>
      </c>
      <c r="G150" s="663">
        <v>3327273</v>
      </c>
      <c r="H150" s="591" t="s">
        <v>1256</v>
      </c>
      <c r="I150" s="552">
        <v>861700</v>
      </c>
      <c r="J150" s="552"/>
      <c r="K150" s="552"/>
      <c r="L150" s="552"/>
      <c r="M150" s="552"/>
      <c r="N150" s="552"/>
      <c r="O150" s="552"/>
      <c r="P150" s="552"/>
      <c r="Q150" s="552"/>
      <c r="R150" s="552"/>
    </row>
    <row r="151" spans="1:18" s="574" customFormat="1" ht="23.1" customHeight="1">
      <c r="A151" s="587" t="s">
        <v>1174</v>
      </c>
      <c r="B151" s="588"/>
      <c r="C151" s="589">
        <f>SUM(C138:C150)</f>
        <v>46503036</v>
      </c>
      <c r="D151" s="644"/>
      <c r="E151" s="661" t="s">
        <v>1257</v>
      </c>
      <c r="F151" s="662">
        <v>1</v>
      </c>
      <c r="G151" s="663">
        <v>1272727</v>
      </c>
      <c r="H151" s="591" t="s">
        <v>1258</v>
      </c>
      <c r="I151" s="552">
        <v>316222</v>
      </c>
      <c r="J151" s="552"/>
      <c r="K151" s="552"/>
      <c r="L151" s="552"/>
      <c r="M151" s="552"/>
      <c r="N151" s="552"/>
      <c r="O151" s="552"/>
      <c r="P151" s="552"/>
      <c r="Q151" s="552"/>
      <c r="R151" s="552"/>
    </row>
    <row r="152" spans="1:18" s="574" customFormat="1" ht="23.1" customHeight="1">
      <c r="A152" s="661" t="s">
        <v>1259</v>
      </c>
      <c r="B152" s="664">
        <v>779</v>
      </c>
      <c r="C152" s="663">
        <v>179170000</v>
      </c>
      <c r="D152" s="591" t="s">
        <v>1260</v>
      </c>
      <c r="E152" s="661" t="s">
        <v>1261</v>
      </c>
      <c r="F152" s="662">
        <v>1</v>
      </c>
      <c r="G152" s="663">
        <v>1636363</v>
      </c>
      <c r="H152" s="591" t="s">
        <v>1262</v>
      </c>
      <c r="I152" s="552"/>
      <c r="J152" s="552"/>
      <c r="K152" s="552"/>
      <c r="L152" s="552"/>
      <c r="M152" s="552"/>
      <c r="N152" s="552"/>
      <c r="O152" s="552"/>
      <c r="P152" s="552"/>
      <c r="Q152" s="552"/>
      <c r="R152" s="552"/>
    </row>
    <row r="153" spans="1:18" s="574" customFormat="1" ht="23.1" customHeight="1">
      <c r="A153" s="661" t="s">
        <v>1263</v>
      </c>
      <c r="B153" s="662">
        <v>55</v>
      </c>
      <c r="C153" s="663">
        <v>24750000</v>
      </c>
      <c r="D153" s="591" t="s">
        <v>1264</v>
      </c>
      <c r="E153" s="661" t="s">
        <v>1261</v>
      </c>
      <c r="F153" s="662">
        <v>1</v>
      </c>
      <c r="G153" s="663">
        <v>1818182</v>
      </c>
      <c r="H153" s="591" t="s">
        <v>1258</v>
      </c>
      <c r="I153" s="552"/>
      <c r="J153" s="552"/>
      <c r="K153" s="552"/>
      <c r="L153" s="552"/>
      <c r="M153" s="552"/>
      <c r="N153" s="552"/>
      <c r="O153" s="552"/>
      <c r="P153" s="552"/>
      <c r="Q153" s="552"/>
      <c r="R153" s="552"/>
    </row>
    <row r="154" spans="1:18" s="574" customFormat="1" ht="23.1" customHeight="1">
      <c r="A154" s="661" t="s">
        <v>1265</v>
      </c>
      <c r="B154" s="662">
        <v>56</v>
      </c>
      <c r="C154" s="663">
        <v>11818182</v>
      </c>
      <c r="D154" s="591" t="s">
        <v>1266</v>
      </c>
      <c r="E154" s="661" t="s">
        <v>1261</v>
      </c>
      <c r="F154" s="662">
        <v>1</v>
      </c>
      <c r="G154" s="663">
        <v>2272727</v>
      </c>
      <c r="H154" s="591" t="s">
        <v>1258</v>
      </c>
      <c r="I154" s="552"/>
      <c r="J154" s="552"/>
      <c r="K154" s="552"/>
      <c r="L154" s="552"/>
      <c r="M154" s="552"/>
      <c r="N154" s="552"/>
      <c r="O154" s="552"/>
      <c r="P154" s="552"/>
      <c r="Q154" s="552"/>
      <c r="R154" s="552"/>
    </row>
    <row r="155" spans="1:18" s="574" customFormat="1" ht="23.1" customHeight="1">
      <c r="A155" s="661" t="s">
        <v>1267</v>
      </c>
      <c r="B155" s="662">
        <v>2</v>
      </c>
      <c r="C155" s="663">
        <v>6560000</v>
      </c>
      <c r="D155" s="591" t="s">
        <v>1256</v>
      </c>
      <c r="E155" s="661" t="s">
        <v>1268</v>
      </c>
      <c r="F155" s="662">
        <v>1</v>
      </c>
      <c r="G155" s="663">
        <v>3181818</v>
      </c>
      <c r="H155" s="591" t="s">
        <v>1258</v>
      </c>
      <c r="I155" s="552"/>
      <c r="J155" s="552"/>
      <c r="K155" s="552"/>
      <c r="L155" s="552"/>
      <c r="M155" s="552"/>
      <c r="N155" s="552"/>
      <c r="O155" s="552"/>
      <c r="P155" s="552"/>
      <c r="Q155" s="552"/>
      <c r="R155" s="552"/>
    </row>
    <row r="156" spans="1:18" s="574" customFormat="1" ht="23.1" customHeight="1">
      <c r="A156" s="661" t="s">
        <v>1269</v>
      </c>
      <c r="B156" s="662">
        <v>2</v>
      </c>
      <c r="C156" s="663">
        <v>1825000</v>
      </c>
      <c r="D156" s="591" t="s">
        <v>1258</v>
      </c>
      <c r="E156" s="661" t="s">
        <v>1270</v>
      </c>
      <c r="F156" s="662">
        <v>4</v>
      </c>
      <c r="G156" s="663">
        <v>2545455</v>
      </c>
      <c r="H156" s="591" t="s">
        <v>1258</v>
      </c>
      <c r="I156" s="552"/>
      <c r="J156" s="552"/>
      <c r="K156" s="552"/>
      <c r="L156" s="552"/>
      <c r="M156" s="552"/>
      <c r="N156" s="552"/>
      <c r="O156" s="552"/>
      <c r="P156" s="552"/>
      <c r="Q156" s="552"/>
      <c r="R156" s="552"/>
    </row>
    <row r="157" spans="1:18" s="574" customFormat="1" ht="23.1" customHeight="1">
      <c r="A157" s="661" t="s">
        <v>1271</v>
      </c>
      <c r="B157" s="662">
        <v>1</v>
      </c>
      <c r="C157" s="663">
        <v>1880000</v>
      </c>
      <c r="D157" s="591" t="s">
        <v>1272</v>
      </c>
      <c r="E157" s="661" t="s">
        <v>1273</v>
      </c>
      <c r="F157" s="662">
        <v>1</v>
      </c>
      <c r="G157" s="663">
        <v>2545455</v>
      </c>
      <c r="H157" s="591" t="s">
        <v>1258</v>
      </c>
      <c r="I157" s="552"/>
      <c r="J157" s="552"/>
      <c r="K157" s="552"/>
      <c r="L157" s="552"/>
      <c r="M157" s="552"/>
      <c r="N157" s="552"/>
      <c r="O157" s="552"/>
      <c r="P157" s="552"/>
      <c r="Q157" s="552"/>
      <c r="R157" s="552"/>
    </row>
    <row r="158" spans="1:18" s="574" customFormat="1" ht="23.1" customHeight="1">
      <c r="A158" s="661" t="s">
        <v>1274</v>
      </c>
      <c r="B158" s="662">
        <v>1</v>
      </c>
      <c r="C158" s="663">
        <v>1400000</v>
      </c>
      <c r="D158" s="591" t="s">
        <v>1256</v>
      </c>
      <c r="E158" s="661" t="s">
        <v>1275</v>
      </c>
      <c r="F158" s="662">
        <v>2</v>
      </c>
      <c r="G158" s="663">
        <v>1054545</v>
      </c>
      <c r="H158" s="591" t="s">
        <v>1258</v>
      </c>
      <c r="I158" s="552"/>
      <c r="J158" s="552"/>
      <c r="K158" s="552"/>
      <c r="L158" s="552"/>
      <c r="M158" s="552"/>
      <c r="N158" s="552"/>
      <c r="O158" s="552"/>
      <c r="P158" s="552"/>
      <c r="Q158" s="552"/>
      <c r="R158" s="552"/>
    </row>
    <row r="159" spans="1:18" s="574" customFormat="1" ht="23.1" customHeight="1">
      <c r="A159" s="661" t="s">
        <v>1276</v>
      </c>
      <c r="B159" s="662">
        <v>4</v>
      </c>
      <c r="C159" s="663">
        <v>8000000</v>
      </c>
      <c r="D159" s="591" t="s">
        <v>1258</v>
      </c>
      <c r="E159" s="670" t="s">
        <v>1277</v>
      </c>
      <c r="F159" s="654">
        <v>1</v>
      </c>
      <c r="G159" s="643">
        <v>2181818</v>
      </c>
      <c r="H159" s="591" t="s">
        <v>1258</v>
      </c>
      <c r="I159" s="552"/>
      <c r="J159" s="552"/>
      <c r="K159" s="552"/>
      <c r="L159" s="552"/>
      <c r="M159" s="552"/>
      <c r="N159" s="552"/>
      <c r="O159" s="552"/>
      <c r="P159" s="552"/>
      <c r="Q159" s="552"/>
      <c r="R159" s="552"/>
    </row>
    <row r="160" spans="1:18" s="574" customFormat="1" ht="23.1" customHeight="1">
      <c r="A160" s="661" t="s">
        <v>1278</v>
      </c>
      <c r="B160" s="662">
        <v>2</v>
      </c>
      <c r="C160" s="663">
        <v>5000000</v>
      </c>
      <c r="D160" s="591" t="s">
        <v>1258</v>
      </c>
      <c r="E160" s="661" t="s">
        <v>1279</v>
      </c>
      <c r="F160" s="662">
        <v>2</v>
      </c>
      <c r="G160" s="663">
        <v>3272726</v>
      </c>
      <c r="H160" s="591" t="s">
        <v>1280</v>
      </c>
      <c r="I160" s="552"/>
      <c r="J160" s="552"/>
      <c r="K160" s="552"/>
      <c r="L160" s="552"/>
      <c r="M160" s="552"/>
      <c r="N160" s="552"/>
      <c r="O160" s="552"/>
      <c r="P160" s="552"/>
      <c r="Q160" s="552"/>
      <c r="R160" s="552"/>
    </row>
    <row r="161" spans="1:18" s="574" customFormat="1" ht="23.1" customHeight="1">
      <c r="A161" s="661" t="s">
        <v>1281</v>
      </c>
      <c r="B161" s="662">
        <v>2</v>
      </c>
      <c r="C161" s="663">
        <v>5000000</v>
      </c>
      <c r="D161" s="591" t="s">
        <v>1258</v>
      </c>
      <c r="E161" s="661" t="s">
        <v>1282</v>
      </c>
      <c r="F161" s="662">
        <v>2</v>
      </c>
      <c r="G161" s="663">
        <v>3454546</v>
      </c>
      <c r="H161" s="591" t="s">
        <v>1258</v>
      </c>
      <c r="I161" s="552"/>
      <c r="J161" s="552"/>
      <c r="K161" s="552"/>
      <c r="L161" s="552"/>
      <c r="M161" s="552"/>
      <c r="N161" s="552"/>
      <c r="O161" s="552"/>
      <c r="P161" s="552"/>
      <c r="Q161" s="552"/>
      <c r="R161" s="552"/>
    </row>
    <row r="162" spans="1:18" s="574" customFormat="1" ht="23.1" customHeight="1">
      <c r="A162" s="671" t="s">
        <v>1283</v>
      </c>
      <c r="B162" s="672">
        <v>2</v>
      </c>
      <c r="C162" s="673">
        <v>3600000</v>
      </c>
      <c r="D162" s="649" t="s">
        <v>1258</v>
      </c>
      <c r="E162" s="671" t="s">
        <v>1279</v>
      </c>
      <c r="F162" s="672">
        <v>2</v>
      </c>
      <c r="G162" s="673">
        <v>2000000</v>
      </c>
      <c r="H162" s="649" t="s">
        <v>1258</v>
      </c>
      <c r="I162" s="552"/>
      <c r="J162" s="552"/>
      <c r="K162" s="552"/>
      <c r="L162" s="552"/>
      <c r="M162" s="552"/>
      <c r="N162" s="552"/>
      <c r="O162" s="552"/>
      <c r="P162" s="552"/>
      <c r="Q162" s="552"/>
      <c r="R162" s="552"/>
    </row>
    <row r="163" spans="1:18" s="553" customFormat="1" ht="24.75" customHeight="1">
      <c r="A163" s="559" t="s">
        <v>880</v>
      </c>
      <c r="B163" s="559"/>
      <c r="C163" s="559"/>
      <c r="D163" s="560"/>
      <c r="E163" s="622"/>
      <c r="F163" s="560"/>
      <c r="G163" s="562"/>
      <c r="H163" s="623" t="s">
        <v>1284</v>
      </c>
      <c r="I163" s="552"/>
      <c r="J163" s="552"/>
      <c r="K163" s="552"/>
      <c r="L163" s="552"/>
      <c r="M163" s="552"/>
      <c r="N163" s="552"/>
      <c r="O163" s="552"/>
      <c r="P163" s="552"/>
      <c r="Q163" s="552"/>
      <c r="R163" s="552"/>
    </row>
    <row r="164" spans="1:18" s="568" customFormat="1" ht="24.75" customHeight="1">
      <c r="A164" s="624" t="s">
        <v>1285</v>
      </c>
      <c r="B164" s="625" t="s">
        <v>1286</v>
      </c>
      <c r="C164" s="626" t="s">
        <v>1287</v>
      </c>
      <c r="D164" s="627" t="s">
        <v>1288</v>
      </c>
      <c r="E164" s="624" t="s">
        <v>1285</v>
      </c>
      <c r="F164" s="625" t="s">
        <v>1286</v>
      </c>
      <c r="G164" s="626" t="s">
        <v>1287</v>
      </c>
      <c r="H164" s="628" t="s">
        <v>1288</v>
      </c>
      <c r="M164" s="552"/>
      <c r="N164" s="552"/>
      <c r="O164" s="552"/>
      <c r="P164" s="552"/>
      <c r="Q164" s="552"/>
      <c r="R164" s="552"/>
    </row>
    <row r="165" spans="1:18" s="553" customFormat="1" ht="22.7" customHeight="1">
      <c r="A165" s="661" t="s">
        <v>1282</v>
      </c>
      <c r="B165" s="662">
        <v>2</v>
      </c>
      <c r="C165" s="663">
        <v>3818182</v>
      </c>
      <c r="D165" s="591" t="s">
        <v>1280</v>
      </c>
      <c r="E165" s="569" t="s">
        <v>1289</v>
      </c>
      <c r="F165" s="662">
        <v>1</v>
      </c>
      <c r="G165" s="663">
        <v>450000</v>
      </c>
      <c r="H165" s="591" t="s">
        <v>1290</v>
      </c>
      <c r="I165" s="552"/>
      <c r="J165" s="552"/>
      <c r="K165" s="552"/>
      <c r="L165" s="552"/>
      <c r="M165" s="552"/>
      <c r="N165" s="552"/>
      <c r="O165" s="552"/>
      <c r="P165" s="552"/>
      <c r="Q165" s="552"/>
      <c r="R165" s="552"/>
    </row>
    <row r="166" spans="1:18" s="568" customFormat="1" ht="22.7" customHeight="1">
      <c r="A166" s="661" t="s">
        <v>1291</v>
      </c>
      <c r="B166" s="662">
        <v>1</v>
      </c>
      <c r="C166" s="663">
        <v>818182</v>
      </c>
      <c r="D166" s="591" t="s">
        <v>1292</v>
      </c>
      <c r="E166" s="569" t="s">
        <v>1293</v>
      </c>
      <c r="F166" s="662">
        <v>2</v>
      </c>
      <c r="G166" s="663">
        <v>700000</v>
      </c>
      <c r="H166" s="591" t="s">
        <v>1258</v>
      </c>
      <c r="M166" s="552"/>
      <c r="N166" s="552"/>
      <c r="O166" s="552"/>
      <c r="P166" s="552"/>
      <c r="Q166" s="552"/>
      <c r="R166" s="552"/>
    </row>
    <row r="167" spans="1:18" s="574" customFormat="1" ht="22.7" customHeight="1">
      <c r="A167" s="661" t="s">
        <v>1294</v>
      </c>
      <c r="B167" s="662">
        <v>1</v>
      </c>
      <c r="C167" s="663">
        <v>836364</v>
      </c>
      <c r="D167" s="591" t="s">
        <v>1258</v>
      </c>
      <c r="E167" s="569" t="s">
        <v>1293</v>
      </c>
      <c r="F167" s="662">
        <v>1</v>
      </c>
      <c r="G167" s="663">
        <v>450000</v>
      </c>
      <c r="H167" s="591" t="s">
        <v>1258</v>
      </c>
      <c r="M167" s="552"/>
      <c r="N167" s="552"/>
      <c r="O167" s="552"/>
      <c r="P167" s="552"/>
      <c r="Q167" s="552"/>
      <c r="R167" s="552"/>
    </row>
    <row r="168" spans="1:18" s="574" customFormat="1" ht="22.7" customHeight="1">
      <c r="A168" s="661" t="s">
        <v>1295</v>
      </c>
      <c r="B168" s="662">
        <v>3</v>
      </c>
      <c r="C168" s="663">
        <v>1090909</v>
      </c>
      <c r="D168" s="591" t="s">
        <v>1258</v>
      </c>
      <c r="E168" s="569" t="s">
        <v>1293</v>
      </c>
      <c r="F168" s="662">
        <v>3</v>
      </c>
      <c r="G168" s="663">
        <v>1500000</v>
      </c>
      <c r="H168" s="591" t="s">
        <v>1258</v>
      </c>
      <c r="I168" s="552"/>
      <c r="J168" s="552"/>
      <c r="K168" s="552"/>
      <c r="L168" s="552"/>
      <c r="M168" s="552"/>
      <c r="N168" s="552"/>
      <c r="O168" s="552"/>
      <c r="P168" s="552"/>
      <c r="Q168" s="552"/>
      <c r="R168" s="552"/>
    </row>
    <row r="169" spans="1:18" s="574" customFormat="1" ht="22.7" customHeight="1">
      <c r="A169" s="661" t="s">
        <v>1296</v>
      </c>
      <c r="B169" s="662">
        <v>4</v>
      </c>
      <c r="C169" s="663">
        <v>3345455</v>
      </c>
      <c r="D169" s="591" t="s">
        <v>1258</v>
      </c>
      <c r="E169" s="569" t="s">
        <v>1297</v>
      </c>
      <c r="F169" s="662">
        <v>2</v>
      </c>
      <c r="G169" s="663">
        <v>4300000</v>
      </c>
      <c r="H169" s="591" t="s">
        <v>1258</v>
      </c>
      <c r="I169" s="552"/>
      <c r="J169" s="552"/>
      <c r="K169" s="552"/>
      <c r="L169" s="552"/>
      <c r="M169" s="552"/>
      <c r="N169" s="552"/>
      <c r="O169" s="552"/>
      <c r="P169" s="552"/>
      <c r="Q169" s="552"/>
      <c r="R169" s="552"/>
    </row>
    <row r="170" spans="1:18" s="574" customFormat="1" ht="22.7" customHeight="1">
      <c r="A170" s="661" t="s">
        <v>1298</v>
      </c>
      <c r="B170" s="662">
        <v>2</v>
      </c>
      <c r="C170" s="663">
        <v>909091</v>
      </c>
      <c r="D170" s="591" t="s">
        <v>1258</v>
      </c>
      <c r="E170" s="569" t="s">
        <v>1299</v>
      </c>
      <c r="F170" s="662">
        <v>3</v>
      </c>
      <c r="G170" s="663">
        <v>1200000</v>
      </c>
      <c r="H170" s="591" t="s">
        <v>1258</v>
      </c>
      <c r="I170" s="552"/>
      <c r="J170" s="552"/>
      <c r="K170" s="552"/>
      <c r="L170" s="552"/>
      <c r="M170" s="552"/>
      <c r="N170" s="552"/>
      <c r="O170" s="552"/>
      <c r="P170" s="552"/>
      <c r="Q170" s="552"/>
      <c r="R170" s="552"/>
    </row>
    <row r="171" spans="1:18" s="574" customFormat="1" ht="22.7" customHeight="1">
      <c r="A171" s="661" t="s">
        <v>1300</v>
      </c>
      <c r="B171" s="662">
        <v>1</v>
      </c>
      <c r="C171" s="663">
        <v>545454</v>
      </c>
      <c r="D171" s="591" t="s">
        <v>1258</v>
      </c>
      <c r="E171" s="569" t="s">
        <v>1289</v>
      </c>
      <c r="F171" s="662">
        <v>2</v>
      </c>
      <c r="G171" s="663">
        <v>900000</v>
      </c>
      <c r="H171" s="591" t="s">
        <v>1258</v>
      </c>
      <c r="I171" s="552"/>
      <c r="J171" s="552"/>
      <c r="K171" s="552"/>
      <c r="L171" s="552"/>
      <c r="M171" s="552"/>
      <c r="N171" s="552"/>
      <c r="O171" s="552"/>
      <c r="P171" s="552"/>
      <c r="Q171" s="552"/>
      <c r="R171" s="552"/>
    </row>
    <row r="172" spans="1:18" s="574" customFormat="1" ht="22.7" customHeight="1">
      <c r="A172" s="661" t="s">
        <v>1301</v>
      </c>
      <c r="B172" s="662">
        <v>1</v>
      </c>
      <c r="C172" s="663">
        <v>563636</v>
      </c>
      <c r="D172" s="591" t="s">
        <v>1258</v>
      </c>
      <c r="E172" s="569" t="s">
        <v>1289</v>
      </c>
      <c r="F172" s="662">
        <v>1</v>
      </c>
      <c r="G172" s="663">
        <v>450000</v>
      </c>
      <c r="H172" s="591" t="s">
        <v>1258</v>
      </c>
      <c r="I172" s="552"/>
      <c r="J172" s="552"/>
      <c r="K172" s="552"/>
      <c r="L172" s="552"/>
      <c r="M172" s="552"/>
      <c r="N172" s="552"/>
      <c r="O172" s="552"/>
      <c r="P172" s="552"/>
      <c r="Q172" s="552"/>
      <c r="R172" s="552"/>
    </row>
    <row r="173" spans="1:18" s="574" customFormat="1" ht="22.7" customHeight="1">
      <c r="A173" s="661" t="s">
        <v>1302</v>
      </c>
      <c r="B173" s="662">
        <v>2</v>
      </c>
      <c r="C173" s="663">
        <v>2363636</v>
      </c>
      <c r="D173" s="591" t="s">
        <v>1264</v>
      </c>
      <c r="E173" s="569" t="s">
        <v>1303</v>
      </c>
      <c r="F173" s="662">
        <v>1</v>
      </c>
      <c r="G173" s="663">
        <v>905000</v>
      </c>
      <c r="H173" s="591" t="s">
        <v>1258</v>
      </c>
      <c r="I173" s="552"/>
      <c r="J173" s="552"/>
      <c r="K173" s="552"/>
      <c r="L173" s="552"/>
      <c r="M173" s="552"/>
      <c r="N173" s="552"/>
      <c r="O173" s="552"/>
      <c r="P173" s="552"/>
      <c r="Q173" s="552"/>
      <c r="R173" s="552"/>
    </row>
    <row r="174" spans="1:18" s="574" customFormat="1" ht="22.7" customHeight="1">
      <c r="A174" s="661" t="s">
        <v>1304</v>
      </c>
      <c r="B174" s="662">
        <v>5</v>
      </c>
      <c r="C174" s="663">
        <v>1590909</v>
      </c>
      <c r="D174" s="591" t="s">
        <v>1258</v>
      </c>
      <c r="E174" s="569" t="s">
        <v>1305</v>
      </c>
      <c r="F174" s="662">
        <v>2</v>
      </c>
      <c r="G174" s="663">
        <v>1600000</v>
      </c>
      <c r="H174" s="591" t="s">
        <v>1258</v>
      </c>
      <c r="I174" s="552"/>
      <c r="J174" s="552"/>
      <c r="K174" s="552"/>
      <c r="L174" s="552"/>
      <c r="M174" s="552"/>
      <c r="N174" s="552"/>
      <c r="O174" s="552"/>
      <c r="P174" s="552"/>
      <c r="Q174" s="552"/>
      <c r="R174" s="552"/>
    </row>
    <row r="175" spans="1:18" s="574" customFormat="1" ht="22.7" customHeight="1">
      <c r="A175" s="661" t="s">
        <v>1306</v>
      </c>
      <c r="B175" s="662">
        <v>1</v>
      </c>
      <c r="C175" s="663">
        <v>1727273</v>
      </c>
      <c r="D175" s="591" t="s">
        <v>1258</v>
      </c>
      <c r="E175" s="569" t="s">
        <v>1307</v>
      </c>
      <c r="F175" s="662">
        <v>3</v>
      </c>
      <c r="G175" s="663">
        <v>3300000</v>
      </c>
      <c r="H175" s="591" t="s">
        <v>1258</v>
      </c>
      <c r="I175" s="552"/>
      <c r="J175" s="552"/>
      <c r="K175" s="552"/>
      <c r="L175" s="552"/>
      <c r="M175" s="552"/>
      <c r="N175" s="552"/>
      <c r="O175" s="552"/>
      <c r="P175" s="552"/>
      <c r="Q175" s="552"/>
      <c r="R175" s="552"/>
    </row>
    <row r="176" spans="1:18" s="574" customFormat="1" ht="22.7" customHeight="1">
      <c r="A176" s="661" t="s">
        <v>1308</v>
      </c>
      <c r="B176" s="662">
        <v>1</v>
      </c>
      <c r="C176" s="663">
        <v>2309091</v>
      </c>
      <c r="D176" s="591" t="s">
        <v>1309</v>
      </c>
      <c r="E176" s="569" t="s">
        <v>1310</v>
      </c>
      <c r="F176" s="662">
        <v>1</v>
      </c>
      <c r="G176" s="663">
        <v>300000</v>
      </c>
      <c r="H176" s="644" t="s">
        <v>1258</v>
      </c>
      <c r="I176" s="552"/>
      <c r="J176" s="552"/>
      <c r="K176" s="552"/>
      <c r="L176" s="552"/>
      <c r="M176" s="552"/>
      <c r="N176" s="552"/>
      <c r="O176" s="552"/>
      <c r="P176" s="552"/>
      <c r="Q176" s="552"/>
      <c r="R176" s="552"/>
    </row>
    <row r="177" spans="1:18" s="574" customFormat="1" ht="22.7" customHeight="1">
      <c r="A177" s="569" t="s">
        <v>1311</v>
      </c>
      <c r="B177" s="662">
        <v>1</v>
      </c>
      <c r="C177" s="663">
        <v>1669343</v>
      </c>
      <c r="D177" s="644" t="s">
        <v>1309</v>
      </c>
      <c r="E177" s="569" t="s">
        <v>1312</v>
      </c>
      <c r="F177" s="662">
        <v>1</v>
      </c>
      <c r="G177" s="663">
        <v>600000</v>
      </c>
      <c r="H177" s="644" t="s">
        <v>1258</v>
      </c>
      <c r="I177" s="552"/>
      <c r="J177" s="552"/>
      <c r="K177" s="552"/>
      <c r="L177" s="552"/>
      <c r="M177" s="552"/>
      <c r="N177" s="552"/>
      <c r="O177" s="552"/>
      <c r="P177" s="552"/>
      <c r="Q177" s="552"/>
      <c r="R177" s="552"/>
    </row>
    <row r="178" spans="1:18" s="574" customFormat="1" ht="22.7" customHeight="1">
      <c r="A178" s="569" t="s">
        <v>1313</v>
      </c>
      <c r="B178" s="662">
        <v>1</v>
      </c>
      <c r="C178" s="663">
        <v>545454</v>
      </c>
      <c r="D178" s="591" t="s">
        <v>1258</v>
      </c>
      <c r="E178" s="569" t="s">
        <v>1310</v>
      </c>
      <c r="F178" s="662">
        <v>3</v>
      </c>
      <c r="G178" s="663">
        <v>1200000</v>
      </c>
      <c r="H178" s="591" t="s">
        <v>1258</v>
      </c>
      <c r="I178" s="552"/>
      <c r="J178" s="552"/>
      <c r="K178" s="552"/>
      <c r="L178" s="552"/>
      <c r="M178" s="552"/>
      <c r="N178" s="552"/>
      <c r="O178" s="552"/>
      <c r="P178" s="552"/>
      <c r="Q178" s="552"/>
      <c r="R178" s="552"/>
    </row>
    <row r="179" spans="1:18" s="574" customFormat="1" ht="22.7" customHeight="1">
      <c r="A179" s="569" t="s">
        <v>1314</v>
      </c>
      <c r="B179" s="662">
        <v>1</v>
      </c>
      <c r="C179" s="663">
        <v>1818182</v>
      </c>
      <c r="D179" s="644" t="s">
        <v>1315</v>
      </c>
      <c r="E179" s="569" t="s">
        <v>1316</v>
      </c>
      <c r="F179" s="662">
        <v>1</v>
      </c>
      <c r="G179" s="663">
        <v>1100000</v>
      </c>
      <c r="H179" s="591" t="s">
        <v>1258</v>
      </c>
      <c r="I179" s="552"/>
      <c r="J179" s="552"/>
      <c r="K179" s="552"/>
      <c r="L179" s="552"/>
      <c r="M179" s="552"/>
      <c r="N179" s="552"/>
      <c r="O179" s="552"/>
      <c r="P179" s="552"/>
      <c r="Q179" s="552"/>
      <c r="R179" s="552"/>
    </row>
    <row r="180" spans="1:18" s="574" customFormat="1" ht="22.7" customHeight="1">
      <c r="A180" s="569" t="s">
        <v>1317</v>
      </c>
      <c r="B180" s="662">
        <v>1</v>
      </c>
      <c r="C180" s="663">
        <v>1454545</v>
      </c>
      <c r="D180" s="591" t="s">
        <v>1262</v>
      </c>
      <c r="E180" s="569" t="s">
        <v>1318</v>
      </c>
      <c r="F180" s="662">
        <v>1</v>
      </c>
      <c r="G180" s="663">
        <v>900000</v>
      </c>
      <c r="H180" s="591" t="s">
        <v>1258</v>
      </c>
      <c r="I180" s="552"/>
      <c r="J180" s="552"/>
      <c r="K180" s="552"/>
      <c r="L180" s="552"/>
      <c r="M180" s="552"/>
      <c r="N180" s="552"/>
      <c r="O180" s="552"/>
      <c r="P180" s="552"/>
      <c r="Q180" s="552"/>
      <c r="R180" s="552"/>
    </row>
    <row r="181" spans="1:18" s="574" customFormat="1" ht="22.7" customHeight="1">
      <c r="A181" s="569" t="s">
        <v>1319</v>
      </c>
      <c r="B181" s="662">
        <v>1</v>
      </c>
      <c r="C181" s="663">
        <v>1200000</v>
      </c>
      <c r="D181" s="644" t="s">
        <v>1315</v>
      </c>
      <c r="E181" s="569" t="s">
        <v>1320</v>
      </c>
      <c r="F181" s="662">
        <v>1</v>
      </c>
      <c r="G181" s="663">
        <v>1800000</v>
      </c>
      <c r="H181" s="591" t="s">
        <v>1258</v>
      </c>
      <c r="I181" s="552"/>
      <c r="J181" s="552"/>
      <c r="K181" s="552"/>
      <c r="L181" s="552"/>
      <c r="M181" s="552"/>
      <c r="N181" s="552"/>
      <c r="O181" s="552"/>
      <c r="P181" s="552"/>
      <c r="Q181" s="552"/>
      <c r="R181" s="552"/>
    </row>
    <row r="182" spans="1:18" ht="22.7" customHeight="1">
      <c r="A182" s="569" t="s">
        <v>1321</v>
      </c>
      <c r="B182" s="662">
        <v>1</v>
      </c>
      <c r="C182" s="663">
        <v>2272727</v>
      </c>
      <c r="D182" s="591" t="s">
        <v>1258</v>
      </c>
      <c r="E182" s="569" t="s">
        <v>1322</v>
      </c>
      <c r="F182" s="662">
        <v>2</v>
      </c>
      <c r="G182" s="663">
        <v>1700000</v>
      </c>
      <c r="H182" s="591" t="s">
        <v>1258</v>
      </c>
    </row>
    <row r="183" spans="1:18" s="574" customFormat="1" ht="22.7" customHeight="1">
      <c r="A183" s="569" t="s">
        <v>1323</v>
      </c>
      <c r="B183" s="662">
        <v>2</v>
      </c>
      <c r="C183" s="663">
        <v>636364</v>
      </c>
      <c r="D183" s="591" t="s">
        <v>1264</v>
      </c>
      <c r="E183" s="569" t="s">
        <v>1324</v>
      </c>
      <c r="F183" s="662">
        <v>1</v>
      </c>
      <c r="G183" s="663">
        <v>600000</v>
      </c>
      <c r="H183" s="591" t="s">
        <v>1258</v>
      </c>
      <c r="I183" s="552"/>
      <c r="J183" s="552"/>
      <c r="K183" s="552"/>
      <c r="L183" s="552"/>
      <c r="M183" s="552"/>
      <c r="N183" s="552"/>
      <c r="O183" s="552"/>
      <c r="P183" s="552"/>
      <c r="Q183" s="552"/>
      <c r="R183" s="552"/>
    </row>
    <row r="184" spans="1:18" s="553" customFormat="1" ht="22.7" customHeight="1">
      <c r="A184" s="569" t="s">
        <v>1325</v>
      </c>
      <c r="B184" s="662">
        <v>1</v>
      </c>
      <c r="C184" s="663">
        <v>1636364</v>
      </c>
      <c r="D184" s="591" t="s">
        <v>1258</v>
      </c>
      <c r="E184" s="569" t="s">
        <v>1326</v>
      </c>
      <c r="F184" s="662">
        <v>1</v>
      </c>
      <c r="G184" s="663">
        <v>1650000</v>
      </c>
      <c r="H184" s="591" t="s">
        <v>1258</v>
      </c>
      <c r="I184" s="552"/>
      <c r="J184" s="552"/>
      <c r="K184" s="552"/>
      <c r="L184" s="552"/>
      <c r="M184" s="552"/>
      <c r="N184" s="552"/>
      <c r="O184" s="552"/>
      <c r="P184" s="552"/>
      <c r="Q184" s="552"/>
      <c r="R184" s="552"/>
    </row>
    <row r="185" spans="1:18" s="574" customFormat="1" ht="22.7" customHeight="1">
      <c r="A185" s="569" t="s">
        <v>1327</v>
      </c>
      <c r="B185" s="662">
        <v>6</v>
      </c>
      <c r="C185" s="663">
        <v>2072727</v>
      </c>
      <c r="D185" s="591" t="s">
        <v>1258</v>
      </c>
      <c r="E185" s="569" t="s">
        <v>1328</v>
      </c>
      <c r="F185" s="662">
        <v>2</v>
      </c>
      <c r="G185" s="663">
        <v>900000</v>
      </c>
      <c r="H185" s="591" t="s">
        <v>1258</v>
      </c>
      <c r="I185" s="552"/>
      <c r="J185" s="552"/>
      <c r="K185" s="552"/>
      <c r="L185" s="552"/>
      <c r="M185" s="552"/>
      <c r="N185" s="552"/>
      <c r="O185" s="552"/>
      <c r="P185" s="552"/>
      <c r="Q185" s="552"/>
      <c r="R185" s="552"/>
    </row>
    <row r="186" spans="1:18" s="574" customFormat="1" ht="22.7" customHeight="1">
      <c r="A186" s="569" t="s">
        <v>1329</v>
      </c>
      <c r="B186" s="662">
        <v>1</v>
      </c>
      <c r="C186" s="663">
        <v>818182</v>
      </c>
      <c r="D186" s="591" t="s">
        <v>1292</v>
      </c>
      <c r="E186" s="569" t="s">
        <v>1330</v>
      </c>
      <c r="F186" s="662">
        <v>1</v>
      </c>
      <c r="G186" s="663">
        <v>950000</v>
      </c>
      <c r="H186" s="591" t="s">
        <v>1258</v>
      </c>
      <c r="I186" s="552"/>
      <c r="J186" s="552"/>
      <c r="K186" s="552"/>
      <c r="L186" s="552"/>
      <c r="M186" s="552"/>
      <c r="N186" s="552"/>
      <c r="O186" s="552"/>
      <c r="P186" s="552"/>
      <c r="Q186" s="552"/>
      <c r="R186" s="552"/>
    </row>
    <row r="187" spans="1:18" s="574" customFormat="1" ht="22.7" customHeight="1">
      <c r="A187" s="569" t="s">
        <v>1331</v>
      </c>
      <c r="B187" s="662">
        <v>1</v>
      </c>
      <c r="C187" s="663">
        <v>836364</v>
      </c>
      <c r="D187" s="591" t="s">
        <v>1258</v>
      </c>
      <c r="E187" s="569" t="s">
        <v>1332</v>
      </c>
      <c r="F187" s="662">
        <v>2</v>
      </c>
      <c r="G187" s="663">
        <v>2400000</v>
      </c>
      <c r="H187" s="591" t="s">
        <v>1258</v>
      </c>
      <c r="I187" s="552"/>
      <c r="J187" s="552"/>
      <c r="K187" s="552"/>
      <c r="L187" s="552"/>
      <c r="M187" s="552"/>
      <c r="N187" s="552"/>
      <c r="O187" s="552"/>
      <c r="P187" s="552"/>
      <c r="Q187" s="552"/>
      <c r="R187" s="552"/>
    </row>
    <row r="188" spans="1:18" s="574" customFormat="1" ht="22.7" customHeight="1">
      <c r="A188" s="569" t="s">
        <v>1333</v>
      </c>
      <c r="B188" s="662">
        <v>8</v>
      </c>
      <c r="C188" s="663">
        <v>6606000</v>
      </c>
      <c r="D188" s="591" t="s">
        <v>1334</v>
      </c>
      <c r="E188" s="569" t="s">
        <v>1332</v>
      </c>
      <c r="F188" s="662">
        <v>1</v>
      </c>
      <c r="G188" s="663">
        <v>1350000</v>
      </c>
      <c r="H188" s="591" t="s">
        <v>1258</v>
      </c>
      <c r="I188" s="552"/>
      <c r="J188" s="552"/>
      <c r="K188" s="552"/>
      <c r="L188" s="552"/>
      <c r="M188" s="552"/>
      <c r="N188" s="552"/>
      <c r="O188" s="552"/>
      <c r="P188" s="552"/>
      <c r="Q188" s="552"/>
      <c r="R188" s="552"/>
    </row>
    <row r="189" spans="1:18" s="574" customFormat="1" ht="22.7" customHeight="1">
      <c r="A189" s="569" t="s">
        <v>1335</v>
      </c>
      <c r="B189" s="662">
        <v>1</v>
      </c>
      <c r="C189" s="663">
        <v>2181818</v>
      </c>
      <c r="D189" s="591" t="s">
        <v>1258</v>
      </c>
      <c r="E189" s="569" t="s">
        <v>1332</v>
      </c>
      <c r="F189" s="662">
        <v>2</v>
      </c>
      <c r="G189" s="663">
        <v>2800000</v>
      </c>
      <c r="H189" s="591" t="s">
        <v>1258</v>
      </c>
      <c r="I189" s="552"/>
      <c r="J189" s="552"/>
      <c r="K189" s="552"/>
      <c r="L189" s="552"/>
      <c r="M189" s="552"/>
      <c r="N189" s="552"/>
      <c r="O189" s="552"/>
      <c r="P189" s="552"/>
      <c r="Q189" s="552"/>
      <c r="R189" s="552"/>
    </row>
    <row r="190" spans="1:18" s="574" customFormat="1" ht="22.7" customHeight="1">
      <c r="A190" s="569" t="s">
        <v>1321</v>
      </c>
      <c r="B190" s="662">
        <v>1</v>
      </c>
      <c r="C190" s="663">
        <v>727273</v>
      </c>
      <c r="D190" s="591" t="s">
        <v>1258</v>
      </c>
      <c r="E190" s="569" t="s">
        <v>1336</v>
      </c>
      <c r="F190" s="662">
        <v>1</v>
      </c>
      <c r="G190" s="663">
        <v>650000</v>
      </c>
      <c r="H190" s="591" t="s">
        <v>1258</v>
      </c>
      <c r="I190" s="552"/>
      <c r="J190" s="552"/>
      <c r="K190" s="552"/>
      <c r="L190" s="552"/>
      <c r="M190" s="552"/>
      <c r="N190" s="552"/>
      <c r="O190" s="552"/>
      <c r="P190" s="552"/>
      <c r="Q190" s="552"/>
      <c r="R190" s="552"/>
    </row>
    <row r="191" spans="1:18" s="574" customFormat="1" ht="22.7" customHeight="1">
      <c r="A191" s="569" t="s">
        <v>1337</v>
      </c>
      <c r="B191" s="662">
        <v>1</v>
      </c>
      <c r="C191" s="663">
        <v>3463636</v>
      </c>
      <c r="D191" s="591" t="s">
        <v>1258</v>
      </c>
      <c r="E191" s="569" t="s">
        <v>1338</v>
      </c>
      <c r="F191" s="662">
        <v>2</v>
      </c>
      <c r="G191" s="663">
        <v>1500000</v>
      </c>
      <c r="H191" s="591" t="s">
        <v>1258</v>
      </c>
      <c r="I191" s="552"/>
      <c r="J191" s="552"/>
      <c r="K191" s="552"/>
      <c r="L191" s="552"/>
      <c r="M191" s="552"/>
      <c r="N191" s="552"/>
      <c r="O191" s="552"/>
      <c r="P191" s="552"/>
      <c r="Q191" s="552"/>
      <c r="R191" s="552"/>
    </row>
    <row r="192" spans="1:18" s="574" customFormat="1" ht="22.7" customHeight="1">
      <c r="A192" s="569" t="s">
        <v>1339</v>
      </c>
      <c r="B192" s="662">
        <v>1</v>
      </c>
      <c r="C192" s="663">
        <v>1000000</v>
      </c>
      <c r="D192" s="591" t="s">
        <v>1258</v>
      </c>
      <c r="E192" s="569" t="s">
        <v>1332</v>
      </c>
      <c r="F192" s="662">
        <v>2</v>
      </c>
      <c r="G192" s="663">
        <v>2800000</v>
      </c>
      <c r="H192" s="591" t="s">
        <v>1258</v>
      </c>
      <c r="I192" s="552"/>
      <c r="J192" s="552"/>
      <c r="K192" s="552"/>
      <c r="L192" s="552"/>
      <c r="M192" s="552"/>
      <c r="N192" s="552"/>
      <c r="O192" s="552"/>
      <c r="P192" s="552"/>
      <c r="Q192" s="552"/>
      <c r="R192" s="552"/>
    </row>
    <row r="193" spans="1:18" s="574" customFormat="1" ht="22.7" customHeight="1">
      <c r="A193" s="569" t="s">
        <v>1340</v>
      </c>
      <c r="B193" s="662">
        <v>1</v>
      </c>
      <c r="C193" s="663">
        <v>2545455</v>
      </c>
      <c r="D193" s="591" t="s">
        <v>1258</v>
      </c>
      <c r="E193" s="569" t="s">
        <v>1341</v>
      </c>
      <c r="F193" s="662">
        <v>1</v>
      </c>
      <c r="G193" s="663">
        <v>350000</v>
      </c>
      <c r="H193" s="591" t="s">
        <v>1258</v>
      </c>
      <c r="I193" s="552"/>
      <c r="J193" s="552"/>
      <c r="K193" s="552"/>
      <c r="L193" s="552"/>
      <c r="M193" s="552"/>
      <c r="N193" s="552"/>
      <c r="O193" s="552"/>
      <c r="P193" s="552"/>
      <c r="Q193" s="552"/>
      <c r="R193" s="552"/>
    </row>
    <row r="194" spans="1:18" s="574" customFormat="1" ht="22.7" customHeight="1">
      <c r="A194" s="569" t="s">
        <v>1342</v>
      </c>
      <c r="B194" s="654">
        <v>1</v>
      </c>
      <c r="C194" s="643">
        <v>24900000</v>
      </c>
      <c r="D194" s="591" t="s">
        <v>1290</v>
      </c>
      <c r="E194" s="569" t="s">
        <v>1332</v>
      </c>
      <c r="F194" s="654">
        <v>1</v>
      </c>
      <c r="G194" s="643">
        <v>900000</v>
      </c>
      <c r="H194" s="591" t="s">
        <v>1258</v>
      </c>
      <c r="I194" s="552"/>
      <c r="J194" s="552"/>
      <c r="K194" s="552"/>
      <c r="L194" s="552"/>
      <c r="M194" s="552"/>
      <c r="N194" s="552"/>
      <c r="O194" s="552"/>
      <c r="P194" s="552"/>
      <c r="Q194" s="552"/>
      <c r="R194" s="552"/>
    </row>
    <row r="195" spans="1:18" s="574" customFormat="1" ht="22.7" customHeight="1">
      <c r="A195" s="569" t="s">
        <v>1342</v>
      </c>
      <c r="B195" s="662">
        <v>1</v>
      </c>
      <c r="C195" s="663">
        <v>28600000</v>
      </c>
      <c r="D195" s="591" t="s">
        <v>1258</v>
      </c>
      <c r="E195" s="569" t="s">
        <v>1343</v>
      </c>
      <c r="F195" s="662">
        <v>1</v>
      </c>
      <c r="G195" s="663">
        <v>905000</v>
      </c>
      <c r="H195" s="591" t="s">
        <v>1258</v>
      </c>
      <c r="I195" s="552"/>
      <c r="J195" s="552"/>
      <c r="K195" s="552"/>
      <c r="L195" s="552"/>
      <c r="M195" s="552"/>
      <c r="N195" s="552"/>
      <c r="O195" s="552"/>
      <c r="P195" s="552"/>
      <c r="Q195" s="552"/>
      <c r="R195" s="552"/>
    </row>
    <row r="196" spans="1:18" s="574" customFormat="1" ht="22.7" customHeight="1">
      <c r="A196" s="569" t="s">
        <v>1342</v>
      </c>
      <c r="B196" s="662">
        <v>1</v>
      </c>
      <c r="C196" s="663">
        <v>24900000</v>
      </c>
      <c r="D196" s="591" t="s">
        <v>1258</v>
      </c>
      <c r="E196" s="569" t="s">
        <v>1344</v>
      </c>
      <c r="F196" s="662">
        <v>1</v>
      </c>
      <c r="G196" s="663">
        <v>550000</v>
      </c>
      <c r="H196" s="591" t="s">
        <v>1258</v>
      </c>
      <c r="I196" s="552"/>
      <c r="J196" s="552"/>
      <c r="K196" s="552"/>
      <c r="L196" s="552"/>
      <c r="M196" s="552"/>
      <c r="N196" s="552"/>
      <c r="O196" s="552"/>
      <c r="P196" s="552"/>
      <c r="Q196" s="552"/>
      <c r="R196" s="552"/>
    </row>
    <row r="197" spans="1:18" s="574" customFormat="1" ht="22.7" customHeight="1">
      <c r="A197" s="637" t="s">
        <v>1289</v>
      </c>
      <c r="B197" s="672">
        <v>2</v>
      </c>
      <c r="C197" s="673">
        <v>1000000</v>
      </c>
      <c r="D197" s="649" t="s">
        <v>1258</v>
      </c>
      <c r="E197" s="637" t="s">
        <v>1345</v>
      </c>
      <c r="F197" s="672">
        <v>1</v>
      </c>
      <c r="G197" s="673">
        <v>1250000</v>
      </c>
      <c r="H197" s="649" t="s">
        <v>1258</v>
      </c>
      <c r="I197" s="552"/>
      <c r="J197" s="552"/>
      <c r="K197" s="552"/>
      <c r="L197" s="552"/>
      <c r="M197" s="552"/>
      <c r="N197" s="552"/>
      <c r="O197" s="552"/>
      <c r="P197" s="552"/>
      <c r="Q197" s="552"/>
      <c r="R197" s="552"/>
    </row>
    <row r="198" spans="1:18" ht="24.75" customHeight="1">
      <c r="A198" s="559" t="s">
        <v>880</v>
      </c>
      <c r="B198" s="559"/>
      <c r="C198" s="559"/>
      <c r="D198" s="560"/>
      <c r="E198" s="622"/>
      <c r="F198" s="560"/>
      <c r="G198" s="562"/>
      <c r="H198" s="623" t="s">
        <v>1284</v>
      </c>
    </row>
    <row r="199" spans="1:18" ht="24.75" customHeight="1">
      <c r="A199" s="624" t="s">
        <v>1285</v>
      </c>
      <c r="B199" s="625" t="s">
        <v>1286</v>
      </c>
      <c r="C199" s="675" t="s">
        <v>1287</v>
      </c>
      <c r="D199" s="627" t="s">
        <v>1288</v>
      </c>
      <c r="E199" s="624" t="s">
        <v>1285</v>
      </c>
      <c r="F199" s="625" t="s">
        <v>1286</v>
      </c>
      <c r="G199" s="675" t="s">
        <v>1287</v>
      </c>
      <c r="H199" s="628" t="s">
        <v>1288</v>
      </c>
    </row>
    <row r="200" spans="1:18" ht="22.7" customHeight="1">
      <c r="A200" s="569" t="s">
        <v>1346</v>
      </c>
      <c r="B200" s="662">
        <v>1</v>
      </c>
      <c r="C200" s="663">
        <v>1450000</v>
      </c>
      <c r="D200" s="591" t="s">
        <v>1290</v>
      </c>
      <c r="E200" s="569" t="s">
        <v>1289</v>
      </c>
      <c r="F200" s="662">
        <v>2</v>
      </c>
      <c r="G200" s="663">
        <v>900000</v>
      </c>
      <c r="H200" s="591" t="s">
        <v>1258</v>
      </c>
    </row>
    <row r="201" spans="1:18" ht="22.7" customHeight="1">
      <c r="A201" s="569" t="s">
        <v>1347</v>
      </c>
      <c r="B201" s="662">
        <v>2</v>
      </c>
      <c r="C201" s="663">
        <v>1300000</v>
      </c>
      <c r="D201" s="591" t="s">
        <v>1258</v>
      </c>
      <c r="E201" s="569" t="s">
        <v>1289</v>
      </c>
      <c r="F201" s="662">
        <v>1</v>
      </c>
      <c r="G201" s="663">
        <v>400000</v>
      </c>
      <c r="H201" s="591" t="s">
        <v>1258</v>
      </c>
    </row>
    <row r="202" spans="1:18" ht="22.7" customHeight="1">
      <c r="A202" s="569" t="s">
        <v>1348</v>
      </c>
      <c r="B202" s="662">
        <v>1</v>
      </c>
      <c r="C202" s="663">
        <v>600000</v>
      </c>
      <c r="D202" s="591" t="s">
        <v>1258</v>
      </c>
      <c r="E202" s="569" t="s">
        <v>1289</v>
      </c>
      <c r="F202" s="662">
        <v>1</v>
      </c>
      <c r="G202" s="663">
        <v>450000</v>
      </c>
      <c r="H202" s="591" t="s">
        <v>1349</v>
      </c>
    </row>
    <row r="203" spans="1:18" ht="22.7" customHeight="1">
      <c r="A203" s="569" t="s">
        <v>1350</v>
      </c>
      <c r="B203" s="662">
        <v>1</v>
      </c>
      <c r="C203" s="663">
        <v>450000</v>
      </c>
      <c r="D203" s="591" t="s">
        <v>1258</v>
      </c>
      <c r="E203" s="569" t="s">
        <v>1344</v>
      </c>
      <c r="F203" s="662">
        <v>1</v>
      </c>
      <c r="G203" s="663">
        <v>450000</v>
      </c>
      <c r="H203" s="591" t="s">
        <v>1258</v>
      </c>
    </row>
    <row r="204" spans="1:18" ht="22.7" customHeight="1">
      <c r="A204" s="569" t="s">
        <v>1351</v>
      </c>
      <c r="B204" s="662">
        <v>1</v>
      </c>
      <c r="C204" s="663">
        <v>300000</v>
      </c>
      <c r="D204" s="591" t="s">
        <v>1258</v>
      </c>
      <c r="E204" s="569" t="s">
        <v>1352</v>
      </c>
      <c r="F204" s="662">
        <v>1</v>
      </c>
      <c r="G204" s="663">
        <v>1250000</v>
      </c>
      <c r="H204" s="591" t="s">
        <v>1258</v>
      </c>
    </row>
    <row r="205" spans="1:18" ht="22.7" customHeight="1">
      <c r="A205" s="569" t="s">
        <v>1353</v>
      </c>
      <c r="B205" s="662">
        <v>1</v>
      </c>
      <c r="C205" s="663">
        <v>5380000</v>
      </c>
      <c r="D205" s="591" t="s">
        <v>1258</v>
      </c>
      <c r="E205" s="569" t="s">
        <v>1345</v>
      </c>
      <c r="F205" s="662">
        <v>1</v>
      </c>
      <c r="G205" s="663">
        <v>1050000</v>
      </c>
      <c r="H205" s="591" t="s">
        <v>1258</v>
      </c>
    </row>
    <row r="206" spans="1:18" ht="22.7" customHeight="1">
      <c r="A206" s="569" t="s">
        <v>1354</v>
      </c>
      <c r="B206" s="662">
        <v>1</v>
      </c>
      <c r="C206" s="663">
        <v>1320000</v>
      </c>
      <c r="D206" s="591" t="s">
        <v>1258</v>
      </c>
      <c r="E206" s="569" t="s">
        <v>1355</v>
      </c>
      <c r="F206" s="662">
        <v>1</v>
      </c>
      <c r="G206" s="663">
        <v>1100000</v>
      </c>
      <c r="H206" s="591" t="s">
        <v>1258</v>
      </c>
    </row>
    <row r="207" spans="1:18" ht="22.7" customHeight="1">
      <c r="A207" s="569" t="s">
        <v>1356</v>
      </c>
      <c r="B207" s="662">
        <v>1</v>
      </c>
      <c r="C207" s="663">
        <v>400000</v>
      </c>
      <c r="D207" s="591" t="s">
        <v>1258</v>
      </c>
      <c r="E207" s="569" t="s">
        <v>1310</v>
      </c>
      <c r="F207" s="662">
        <v>1</v>
      </c>
      <c r="G207" s="663">
        <v>350000</v>
      </c>
      <c r="H207" s="591" t="s">
        <v>1258</v>
      </c>
    </row>
    <row r="208" spans="1:18" ht="22.7" customHeight="1">
      <c r="A208" s="569" t="s">
        <v>1357</v>
      </c>
      <c r="B208" s="662">
        <v>1</v>
      </c>
      <c r="C208" s="663">
        <v>650000</v>
      </c>
      <c r="D208" s="591" t="s">
        <v>1258</v>
      </c>
      <c r="E208" s="569" t="s">
        <v>1310</v>
      </c>
      <c r="F208" s="662">
        <v>1</v>
      </c>
      <c r="G208" s="663">
        <v>300000</v>
      </c>
      <c r="H208" s="591" t="s">
        <v>1258</v>
      </c>
    </row>
    <row r="209" spans="1:8" ht="22.7" customHeight="1">
      <c r="A209" s="569" t="s">
        <v>1358</v>
      </c>
      <c r="B209" s="662"/>
      <c r="C209" s="663">
        <v>800000</v>
      </c>
      <c r="D209" s="591" t="s">
        <v>1258</v>
      </c>
      <c r="E209" s="569" t="s">
        <v>1359</v>
      </c>
      <c r="F209" s="662">
        <v>1</v>
      </c>
      <c r="G209" s="663">
        <v>650000</v>
      </c>
      <c r="H209" s="591" t="s">
        <v>1258</v>
      </c>
    </row>
    <row r="210" spans="1:8" ht="22.7" customHeight="1">
      <c r="A210" s="569" t="s">
        <v>1351</v>
      </c>
      <c r="B210" s="662"/>
      <c r="C210" s="663">
        <v>300000</v>
      </c>
      <c r="D210" s="591" t="s">
        <v>1258</v>
      </c>
      <c r="E210" s="569" t="s">
        <v>1360</v>
      </c>
      <c r="F210" s="662">
        <v>1</v>
      </c>
      <c r="G210" s="663">
        <v>700000</v>
      </c>
      <c r="H210" s="591" t="s">
        <v>1258</v>
      </c>
    </row>
    <row r="211" spans="1:8" ht="22.7" customHeight="1">
      <c r="A211" s="569" t="s">
        <v>1361</v>
      </c>
      <c r="B211" s="662"/>
      <c r="C211" s="663">
        <v>300000</v>
      </c>
      <c r="D211" s="591" t="s">
        <v>1258</v>
      </c>
      <c r="E211" s="569" t="s">
        <v>1362</v>
      </c>
      <c r="F211" s="662">
        <v>1</v>
      </c>
      <c r="G211" s="663">
        <v>550000</v>
      </c>
      <c r="H211" s="591" t="s">
        <v>1258</v>
      </c>
    </row>
    <row r="212" spans="1:8" ht="22.7" customHeight="1">
      <c r="A212" s="569" t="s">
        <v>1363</v>
      </c>
      <c r="B212" s="662">
        <v>3</v>
      </c>
      <c r="C212" s="663">
        <v>900000</v>
      </c>
      <c r="D212" s="591" t="s">
        <v>1258</v>
      </c>
      <c r="E212" s="569" t="s">
        <v>1364</v>
      </c>
      <c r="F212" s="662">
        <v>1</v>
      </c>
      <c r="G212" s="663">
        <v>2300000</v>
      </c>
      <c r="H212" s="591" t="s">
        <v>1349</v>
      </c>
    </row>
    <row r="213" spans="1:8" ht="22.7" customHeight="1">
      <c r="A213" s="569" t="s">
        <v>1365</v>
      </c>
      <c r="B213" s="662">
        <v>1</v>
      </c>
      <c r="C213" s="663">
        <v>550000</v>
      </c>
      <c r="D213" s="591" t="s">
        <v>1258</v>
      </c>
      <c r="E213" s="569" t="s">
        <v>1356</v>
      </c>
      <c r="F213" s="662">
        <v>1</v>
      </c>
      <c r="G213" s="663">
        <v>400000</v>
      </c>
      <c r="H213" s="591" t="s">
        <v>1258</v>
      </c>
    </row>
    <row r="214" spans="1:8" ht="22.7" customHeight="1">
      <c r="A214" s="569" t="s">
        <v>1366</v>
      </c>
      <c r="B214" s="662">
        <v>1</v>
      </c>
      <c r="C214" s="663">
        <v>750000</v>
      </c>
      <c r="D214" s="591" t="s">
        <v>1258</v>
      </c>
      <c r="E214" s="569" t="s">
        <v>1367</v>
      </c>
      <c r="F214" s="662">
        <v>1</v>
      </c>
      <c r="G214" s="663">
        <v>2000000</v>
      </c>
      <c r="H214" s="591" t="s">
        <v>1258</v>
      </c>
    </row>
    <row r="215" spans="1:8" ht="22.7" customHeight="1">
      <c r="A215" s="569" t="s">
        <v>1368</v>
      </c>
      <c r="B215" s="662">
        <v>1</v>
      </c>
      <c r="C215" s="663">
        <v>900000</v>
      </c>
      <c r="D215" s="644" t="s">
        <v>1369</v>
      </c>
      <c r="E215" s="569" t="s">
        <v>1330</v>
      </c>
      <c r="F215" s="662">
        <v>1</v>
      </c>
      <c r="G215" s="663">
        <v>700000</v>
      </c>
      <c r="H215" s="591" t="s">
        <v>1258</v>
      </c>
    </row>
    <row r="216" spans="1:8" ht="22.7" customHeight="1">
      <c r="A216" s="569" t="s">
        <v>1370</v>
      </c>
      <c r="B216" s="662">
        <v>1</v>
      </c>
      <c r="C216" s="663">
        <v>1250000</v>
      </c>
      <c r="D216" s="591" t="s">
        <v>1258</v>
      </c>
      <c r="E216" s="569" t="s">
        <v>1351</v>
      </c>
      <c r="F216" s="662">
        <v>1</v>
      </c>
      <c r="G216" s="663">
        <v>300000</v>
      </c>
      <c r="H216" s="591" t="s">
        <v>1258</v>
      </c>
    </row>
    <row r="217" spans="1:8" ht="22.7" customHeight="1">
      <c r="A217" s="569" t="s">
        <v>1371</v>
      </c>
      <c r="B217" s="662">
        <v>1</v>
      </c>
      <c r="C217" s="663">
        <v>14500000</v>
      </c>
      <c r="D217" s="591" t="s">
        <v>1258</v>
      </c>
      <c r="E217" s="569" t="s">
        <v>1372</v>
      </c>
      <c r="F217" s="662">
        <v>2</v>
      </c>
      <c r="G217" s="663">
        <v>360000</v>
      </c>
      <c r="H217" s="591"/>
    </row>
    <row r="218" spans="1:8" ht="22.7" customHeight="1">
      <c r="A218" s="569" t="s">
        <v>1373</v>
      </c>
      <c r="B218" s="662">
        <v>1</v>
      </c>
      <c r="C218" s="663">
        <v>600000</v>
      </c>
      <c r="D218" s="591" t="s">
        <v>1258</v>
      </c>
      <c r="E218" s="569" t="s">
        <v>1374</v>
      </c>
      <c r="F218" s="662"/>
      <c r="G218" s="663">
        <v>3900000</v>
      </c>
      <c r="H218" s="591" t="s">
        <v>1375</v>
      </c>
    </row>
    <row r="219" spans="1:8" ht="22.7" customHeight="1">
      <c r="A219" s="569" t="s">
        <v>1376</v>
      </c>
      <c r="B219" s="662">
        <v>1</v>
      </c>
      <c r="C219" s="663">
        <v>600000</v>
      </c>
      <c r="D219" s="591" t="s">
        <v>1258</v>
      </c>
      <c r="E219" s="569" t="s">
        <v>1377</v>
      </c>
      <c r="F219" s="662">
        <v>3</v>
      </c>
      <c r="G219" s="663">
        <v>3780000</v>
      </c>
      <c r="H219" s="591" t="s">
        <v>1258</v>
      </c>
    </row>
    <row r="220" spans="1:8" ht="22.7" customHeight="1">
      <c r="A220" s="569" t="s">
        <v>1364</v>
      </c>
      <c r="B220" s="662">
        <v>1</v>
      </c>
      <c r="C220" s="663">
        <v>2300000</v>
      </c>
      <c r="D220" s="591" t="s">
        <v>1258</v>
      </c>
      <c r="E220" s="569" t="s">
        <v>1377</v>
      </c>
      <c r="F220" s="662">
        <v>2</v>
      </c>
      <c r="G220" s="663">
        <v>5300000</v>
      </c>
      <c r="H220" s="591" t="s">
        <v>1258</v>
      </c>
    </row>
    <row r="221" spans="1:8" ht="22.7" customHeight="1">
      <c r="A221" s="569" t="s">
        <v>1356</v>
      </c>
      <c r="B221" s="662">
        <v>1</v>
      </c>
      <c r="C221" s="663">
        <v>400000</v>
      </c>
      <c r="D221" s="591" t="s">
        <v>1258</v>
      </c>
      <c r="E221" s="569" t="s">
        <v>1378</v>
      </c>
      <c r="F221" s="662"/>
      <c r="G221" s="663">
        <v>6920000</v>
      </c>
      <c r="H221" s="591" t="s">
        <v>1375</v>
      </c>
    </row>
    <row r="222" spans="1:8" ht="22.7" customHeight="1">
      <c r="A222" s="569" t="s">
        <v>1355</v>
      </c>
      <c r="B222" s="662">
        <v>1</v>
      </c>
      <c r="C222" s="663">
        <v>1450000</v>
      </c>
      <c r="D222" s="591" t="s">
        <v>1379</v>
      </c>
      <c r="E222" s="569" t="s">
        <v>1380</v>
      </c>
      <c r="F222" s="662"/>
      <c r="G222" s="663">
        <v>7500000</v>
      </c>
      <c r="H222" s="591" t="s">
        <v>1258</v>
      </c>
    </row>
    <row r="223" spans="1:8" ht="22.7" customHeight="1">
      <c r="A223" s="569" t="s">
        <v>1381</v>
      </c>
      <c r="B223" s="662">
        <v>1</v>
      </c>
      <c r="C223" s="663">
        <v>850000</v>
      </c>
      <c r="D223" s="591" t="s">
        <v>1258</v>
      </c>
      <c r="E223" s="569" t="s">
        <v>1382</v>
      </c>
      <c r="F223" s="662" t="s">
        <v>1258</v>
      </c>
      <c r="G223" s="663">
        <v>7000000</v>
      </c>
      <c r="H223" s="591"/>
    </row>
    <row r="224" spans="1:8" ht="22.7" customHeight="1">
      <c r="A224" s="569" t="s">
        <v>1383</v>
      </c>
      <c r="B224" s="662">
        <v>1</v>
      </c>
      <c r="C224" s="663">
        <v>550000</v>
      </c>
      <c r="D224" s="591" t="s">
        <v>1258</v>
      </c>
      <c r="E224" s="569" t="s">
        <v>1384</v>
      </c>
      <c r="F224" s="662">
        <v>1</v>
      </c>
      <c r="G224" s="663">
        <v>610000</v>
      </c>
      <c r="H224" s="591" t="s">
        <v>1309</v>
      </c>
    </row>
    <row r="225" spans="1:8" ht="22.7" customHeight="1">
      <c r="A225" s="569" t="s">
        <v>1385</v>
      </c>
      <c r="B225" s="662">
        <v>1</v>
      </c>
      <c r="C225" s="663">
        <v>550000</v>
      </c>
      <c r="D225" s="591" t="s">
        <v>1258</v>
      </c>
      <c r="E225" s="569" t="s">
        <v>1386</v>
      </c>
      <c r="F225" s="662">
        <v>1</v>
      </c>
      <c r="G225" s="663">
        <v>1010000</v>
      </c>
      <c r="H225" s="591" t="s">
        <v>1264</v>
      </c>
    </row>
    <row r="226" spans="1:8" ht="22.7" customHeight="1">
      <c r="A226" s="569" t="s">
        <v>1364</v>
      </c>
      <c r="B226" s="662">
        <v>1</v>
      </c>
      <c r="C226" s="663">
        <v>2300000</v>
      </c>
      <c r="D226" s="591" t="s">
        <v>1258</v>
      </c>
      <c r="E226" s="569" t="s">
        <v>1387</v>
      </c>
      <c r="F226" s="662"/>
      <c r="G226" s="663">
        <v>680000</v>
      </c>
      <c r="H226" s="591"/>
    </row>
    <row r="227" spans="1:8" ht="22.7" customHeight="1">
      <c r="A227" s="569" t="s">
        <v>1388</v>
      </c>
      <c r="B227" s="662">
        <v>1</v>
      </c>
      <c r="C227" s="663">
        <v>700000</v>
      </c>
      <c r="D227" s="591" t="s">
        <v>1258</v>
      </c>
      <c r="E227" s="587" t="s">
        <v>1174</v>
      </c>
      <c r="F227" s="588"/>
      <c r="G227" s="589">
        <f>SUM(C152:C162,G131:G162,C165:C197,G165:G197,C200:C232,G200:G226)</f>
        <v>621807616</v>
      </c>
      <c r="H227" s="591"/>
    </row>
    <row r="228" spans="1:8" ht="22.7" customHeight="1">
      <c r="A228" s="569" t="s">
        <v>1389</v>
      </c>
      <c r="B228" s="662">
        <v>1</v>
      </c>
      <c r="C228" s="663">
        <v>1050000</v>
      </c>
      <c r="D228" s="591" t="s">
        <v>1258</v>
      </c>
      <c r="E228" s="569" t="s">
        <v>1390</v>
      </c>
      <c r="F228" s="662">
        <v>1</v>
      </c>
      <c r="G228" s="663">
        <v>790000</v>
      </c>
      <c r="H228" s="591" t="s">
        <v>1391</v>
      </c>
    </row>
    <row r="229" spans="1:8" ht="22.7" customHeight="1">
      <c r="A229" s="569" t="s">
        <v>1392</v>
      </c>
      <c r="B229" s="654">
        <v>2</v>
      </c>
      <c r="C229" s="643">
        <v>2000000</v>
      </c>
      <c r="D229" s="591" t="s">
        <v>1258</v>
      </c>
      <c r="E229" s="569" t="s">
        <v>1393</v>
      </c>
      <c r="F229" s="662">
        <v>1</v>
      </c>
      <c r="G229" s="663">
        <v>7500000</v>
      </c>
      <c r="H229" s="591"/>
    </row>
    <row r="230" spans="1:8" ht="22.7" customHeight="1">
      <c r="A230" s="569" t="s">
        <v>1394</v>
      </c>
      <c r="B230" s="662">
        <v>1</v>
      </c>
      <c r="C230" s="663">
        <v>700000</v>
      </c>
      <c r="D230" s="591" t="s">
        <v>1258</v>
      </c>
      <c r="E230" s="569" t="s">
        <v>1395</v>
      </c>
      <c r="F230" s="662">
        <v>2</v>
      </c>
      <c r="G230" s="663">
        <v>1454546</v>
      </c>
      <c r="H230" s="591"/>
    </row>
    <row r="231" spans="1:8" ht="22.7" customHeight="1">
      <c r="A231" s="569" t="s">
        <v>1310</v>
      </c>
      <c r="B231" s="662">
        <v>1</v>
      </c>
      <c r="C231" s="663">
        <v>300000</v>
      </c>
      <c r="D231" s="591" t="s">
        <v>1258</v>
      </c>
      <c r="E231" s="569" t="s">
        <v>1396</v>
      </c>
      <c r="F231" s="662">
        <v>1</v>
      </c>
      <c r="G231" s="663">
        <v>1500000</v>
      </c>
      <c r="H231" s="591" t="s">
        <v>1264</v>
      </c>
    </row>
    <row r="232" spans="1:8" ht="22.7" customHeight="1">
      <c r="A232" s="637" t="s">
        <v>1310</v>
      </c>
      <c r="B232" s="672">
        <v>1</v>
      </c>
      <c r="C232" s="673">
        <v>350000</v>
      </c>
      <c r="D232" s="649" t="s">
        <v>1258</v>
      </c>
      <c r="E232" s="637" t="s">
        <v>1397</v>
      </c>
      <c r="F232" s="672">
        <v>2</v>
      </c>
      <c r="G232" s="673">
        <v>1440000</v>
      </c>
      <c r="H232" s="649" t="s">
        <v>1258</v>
      </c>
    </row>
    <row r="233" spans="1:8" ht="24.75" customHeight="1">
      <c r="A233" s="559" t="s">
        <v>880</v>
      </c>
      <c r="B233" s="559"/>
      <c r="C233" s="559"/>
      <c r="D233" s="560"/>
      <c r="E233" s="676"/>
      <c r="F233" s="557"/>
      <c r="G233" s="558"/>
      <c r="H233" s="677" t="s">
        <v>1284</v>
      </c>
    </row>
    <row r="234" spans="1:8" ht="24.75" customHeight="1">
      <c r="A234" s="624" t="s">
        <v>1285</v>
      </c>
      <c r="B234" s="625" t="s">
        <v>1286</v>
      </c>
      <c r="C234" s="675" t="s">
        <v>1287</v>
      </c>
      <c r="D234" s="628" t="s">
        <v>1288</v>
      </c>
      <c r="E234" s="624" t="s">
        <v>1285</v>
      </c>
      <c r="F234" s="625" t="s">
        <v>1286</v>
      </c>
      <c r="G234" s="675" t="s">
        <v>1287</v>
      </c>
      <c r="H234" s="628" t="s">
        <v>1288</v>
      </c>
    </row>
    <row r="235" spans="1:8" ht="24.75" customHeight="1">
      <c r="A235" s="569" t="s">
        <v>1398</v>
      </c>
      <c r="B235" s="662"/>
      <c r="C235" s="663">
        <v>1900000</v>
      </c>
      <c r="D235" s="591" t="s">
        <v>1375</v>
      </c>
      <c r="E235" s="678" t="s">
        <v>1399</v>
      </c>
      <c r="F235" s="662">
        <v>1</v>
      </c>
      <c r="G235" s="663">
        <v>2250000</v>
      </c>
      <c r="H235" s="591" t="s">
        <v>1400</v>
      </c>
    </row>
    <row r="236" spans="1:8" ht="24.75" customHeight="1">
      <c r="A236" s="569" t="s">
        <v>1401</v>
      </c>
      <c r="B236" s="662">
        <v>1</v>
      </c>
      <c r="C236" s="663">
        <v>900000</v>
      </c>
      <c r="D236" s="591"/>
      <c r="E236" s="678" t="s">
        <v>1402</v>
      </c>
      <c r="F236" s="662">
        <v>6</v>
      </c>
      <c r="G236" s="663">
        <v>5700000</v>
      </c>
      <c r="H236" s="591"/>
    </row>
    <row r="237" spans="1:8" ht="24.75" customHeight="1">
      <c r="A237" s="679" t="s">
        <v>1403</v>
      </c>
      <c r="B237" s="654">
        <v>12</v>
      </c>
      <c r="C237" s="643">
        <v>1980000</v>
      </c>
      <c r="D237" s="591"/>
      <c r="E237" s="678" t="s">
        <v>1404</v>
      </c>
      <c r="F237" s="662"/>
      <c r="G237" s="663">
        <v>3000000</v>
      </c>
      <c r="H237" s="591"/>
    </row>
    <row r="238" spans="1:8" ht="24.75" customHeight="1">
      <c r="A238" s="679" t="s">
        <v>1405</v>
      </c>
      <c r="B238" s="654">
        <v>12</v>
      </c>
      <c r="C238" s="643">
        <v>8520000</v>
      </c>
      <c r="D238" s="591"/>
      <c r="E238" s="678" t="s">
        <v>1406</v>
      </c>
      <c r="F238" s="662">
        <v>1</v>
      </c>
      <c r="G238" s="663">
        <v>2272727</v>
      </c>
      <c r="H238" s="591"/>
    </row>
    <row r="239" spans="1:8" ht="24.75" customHeight="1">
      <c r="A239" s="679" t="s">
        <v>1407</v>
      </c>
      <c r="B239" s="654">
        <v>1</v>
      </c>
      <c r="C239" s="643">
        <v>900000</v>
      </c>
      <c r="D239" s="644"/>
      <c r="E239" s="678" t="s">
        <v>1408</v>
      </c>
      <c r="F239" s="662">
        <v>40</v>
      </c>
      <c r="G239" s="663">
        <v>117800000</v>
      </c>
      <c r="H239" s="591"/>
    </row>
    <row r="240" spans="1:8" ht="24.75" customHeight="1">
      <c r="A240" s="569" t="s">
        <v>1409</v>
      </c>
      <c r="B240" s="662"/>
      <c r="C240" s="663">
        <v>20000000</v>
      </c>
      <c r="D240" s="591"/>
      <c r="E240" s="678" t="s">
        <v>1410</v>
      </c>
      <c r="F240" s="662"/>
      <c r="G240" s="663">
        <v>2450000</v>
      </c>
      <c r="H240" s="591"/>
    </row>
    <row r="241" spans="1:8" ht="24.75" customHeight="1">
      <c r="A241" s="569" t="s">
        <v>1411</v>
      </c>
      <c r="B241" s="662"/>
      <c r="C241" s="663">
        <v>6000000</v>
      </c>
      <c r="D241" s="591"/>
      <c r="E241" s="678" t="s">
        <v>1412</v>
      </c>
      <c r="F241" s="662">
        <v>1</v>
      </c>
      <c r="G241" s="663">
        <v>4750000</v>
      </c>
      <c r="H241" s="591"/>
    </row>
    <row r="242" spans="1:8" ht="24.75" customHeight="1">
      <c r="A242" s="569" t="s">
        <v>1413</v>
      </c>
      <c r="B242" s="662">
        <v>1</v>
      </c>
      <c r="C242" s="663">
        <v>1400000</v>
      </c>
      <c r="D242" s="591" t="s">
        <v>1414</v>
      </c>
      <c r="E242" s="678" t="s">
        <v>1415</v>
      </c>
      <c r="F242" s="662">
        <v>3</v>
      </c>
      <c r="G242" s="663">
        <v>5600000</v>
      </c>
      <c r="H242" s="680"/>
    </row>
    <row r="243" spans="1:8" ht="24.75" customHeight="1">
      <c r="A243" s="569" t="s">
        <v>1416</v>
      </c>
      <c r="B243" s="662">
        <v>1</v>
      </c>
      <c r="C243" s="663">
        <v>4800000</v>
      </c>
      <c r="D243" s="591" t="s">
        <v>1272</v>
      </c>
      <c r="E243" s="678" t="s">
        <v>1417</v>
      </c>
      <c r="F243" s="662">
        <v>2</v>
      </c>
      <c r="G243" s="663">
        <v>1900000</v>
      </c>
      <c r="H243" s="680"/>
    </row>
    <row r="244" spans="1:8" ht="24.75" customHeight="1" thickBot="1">
      <c r="A244" s="587" t="s">
        <v>1174</v>
      </c>
      <c r="B244" s="588"/>
      <c r="C244" s="589">
        <f>SUM(G228:G232,C235:C243)</f>
        <v>59084546</v>
      </c>
      <c r="D244" s="680"/>
      <c r="E244" s="681" t="s">
        <v>1174</v>
      </c>
      <c r="F244" s="682"/>
      <c r="G244" s="683">
        <f>SUM(C245,G235:G243)</f>
        <v>151722727</v>
      </c>
      <c r="H244" s="680"/>
    </row>
    <row r="245" spans="1:8" ht="24.75" customHeight="1" thickTop="1">
      <c r="A245" s="684" t="s">
        <v>1418</v>
      </c>
      <c r="B245" s="672"/>
      <c r="C245" s="673">
        <v>6000000</v>
      </c>
      <c r="D245" s="649" t="s">
        <v>1400</v>
      </c>
      <c r="E245" s="685" t="s">
        <v>1419</v>
      </c>
      <c r="F245" s="686"/>
      <c r="G245" s="687">
        <f>C10+C12+C17+C19+C23+C26+C30+G9+G17+G22+G32+C61+G50+G63+C75+C90+C107+G103+C137+C151+G227+C244+G244</f>
        <v>1842724965</v>
      </c>
      <c r="H245" s="688"/>
    </row>
    <row r="246" spans="1:8">
      <c r="A246" s="557"/>
      <c r="B246" s="557"/>
      <c r="C246" s="558"/>
      <c r="D246" s="557"/>
    </row>
    <row r="247" spans="1:8">
      <c r="A247" s="557"/>
      <c r="B247" s="557"/>
      <c r="C247" s="558"/>
      <c r="D247" s="557"/>
    </row>
    <row r="248" spans="1:8">
      <c r="A248" s="557"/>
      <c r="B248" s="557"/>
      <c r="C248" s="558"/>
      <c r="D248" s="557"/>
    </row>
    <row r="249" spans="1:8">
      <c r="A249" s="557"/>
      <c r="B249" s="557"/>
      <c r="C249" s="558"/>
      <c r="D249" s="557"/>
    </row>
    <row r="250" spans="1:8">
      <c r="A250" s="557"/>
      <c r="B250" s="557"/>
      <c r="C250" s="558"/>
      <c r="D250" s="557"/>
    </row>
    <row r="251" spans="1:8">
      <c r="A251" s="690"/>
      <c r="B251" s="691"/>
      <c r="C251" s="692"/>
      <c r="D251" s="693"/>
    </row>
  </sheetData>
  <mergeCells count="30">
    <mergeCell ref="E227:F227"/>
    <mergeCell ref="A233:C233"/>
    <mergeCell ref="A244:B244"/>
    <mergeCell ref="E244:F244"/>
    <mergeCell ref="E245:F245"/>
    <mergeCell ref="A97:C97"/>
    <mergeCell ref="A129:C129"/>
    <mergeCell ref="A137:B137"/>
    <mergeCell ref="A151:B151"/>
    <mergeCell ref="A163:C163"/>
    <mergeCell ref="A198:C198"/>
    <mergeCell ref="A33:C33"/>
    <mergeCell ref="A61:B61"/>
    <mergeCell ref="E63:F63"/>
    <mergeCell ref="A65:C65"/>
    <mergeCell ref="A75:B75"/>
    <mergeCell ref="A90:B90"/>
    <mergeCell ref="A19:B19"/>
    <mergeCell ref="E22:F22"/>
    <mergeCell ref="A23:B23"/>
    <mergeCell ref="A26:B26"/>
    <mergeCell ref="A30:B30"/>
    <mergeCell ref="E32:F32"/>
    <mergeCell ref="A1:H1"/>
    <mergeCell ref="A2:H2"/>
    <mergeCell ref="A4:C4"/>
    <mergeCell ref="E9:F9"/>
    <mergeCell ref="A10:B10"/>
    <mergeCell ref="A17:B17"/>
    <mergeCell ref="E17:F17"/>
  </mergeCells>
  <phoneticPr fontId="136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86" firstPageNumber="61" orientation="portrait" useFirstPageNumber="1" horizontalDpi="300" verticalDpi="300" r:id="rId1"/>
  <headerFooter alignWithMargins="0">
    <oddFooter>&amp;C&amp;"굴림체,보통"&amp;12&amp;P</oddFooter>
  </headerFooter>
  <rowBreaks count="7" manualBreakCount="7">
    <brk id="32" max="7" man="1"/>
    <brk id="64" max="7" man="1"/>
    <brk id="96" max="7" man="1"/>
    <brk id="128" max="7" man="1"/>
    <brk id="162" max="7" man="1"/>
    <brk id="197" max="7" man="1"/>
    <brk id="232" max="7" man="1"/>
  </row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E492"/>
  <sheetViews>
    <sheetView view="pageBreakPreview" zoomScaleNormal="100" zoomScaleSheetLayoutView="100" workbookViewId="0">
      <selection activeCell="J8" sqref="J8"/>
    </sheetView>
  </sheetViews>
  <sheetFormatPr defaultRowHeight="13.5"/>
  <cols>
    <col min="1" max="1" width="15.125" style="506" customWidth="1"/>
    <col min="2" max="2" width="22.125" style="550" customWidth="1"/>
    <col min="3" max="3" width="21.5" style="506" customWidth="1"/>
    <col min="4" max="4" width="18.375" style="551" customWidth="1"/>
    <col min="5" max="5" width="17" style="506" customWidth="1"/>
    <col min="6" max="256" width="9" style="506"/>
    <col min="257" max="257" width="15.125" style="506" customWidth="1"/>
    <col min="258" max="258" width="22.125" style="506" customWidth="1"/>
    <col min="259" max="259" width="21.5" style="506" customWidth="1"/>
    <col min="260" max="260" width="18.375" style="506" customWidth="1"/>
    <col min="261" max="261" width="17" style="506" customWidth="1"/>
    <col min="262" max="512" width="9" style="506"/>
    <col min="513" max="513" width="15.125" style="506" customWidth="1"/>
    <col min="514" max="514" width="22.125" style="506" customWidth="1"/>
    <col min="515" max="515" width="21.5" style="506" customWidth="1"/>
    <col min="516" max="516" width="18.375" style="506" customWidth="1"/>
    <col min="517" max="517" width="17" style="506" customWidth="1"/>
    <col min="518" max="768" width="9" style="506"/>
    <col min="769" max="769" width="15.125" style="506" customWidth="1"/>
    <col min="770" max="770" width="22.125" style="506" customWidth="1"/>
    <col min="771" max="771" width="21.5" style="506" customWidth="1"/>
    <col min="772" max="772" width="18.375" style="506" customWidth="1"/>
    <col min="773" max="773" width="17" style="506" customWidth="1"/>
    <col min="774" max="1024" width="9" style="506"/>
    <col min="1025" max="1025" width="15.125" style="506" customWidth="1"/>
    <col min="1026" max="1026" width="22.125" style="506" customWidth="1"/>
    <col min="1027" max="1027" width="21.5" style="506" customWidth="1"/>
    <col min="1028" max="1028" width="18.375" style="506" customWidth="1"/>
    <col min="1029" max="1029" width="17" style="506" customWidth="1"/>
    <col min="1030" max="1280" width="9" style="506"/>
    <col min="1281" max="1281" width="15.125" style="506" customWidth="1"/>
    <col min="1282" max="1282" width="22.125" style="506" customWidth="1"/>
    <col min="1283" max="1283" width="21.5" style="506" customWidth="1"/>
    <col min="1284" max="1284" width="18.375" style="506" customWidth="1"/>
    <col min="1285" max="1285" width="17" style="506" customWidth="1"/>
    <col min="1286" max="1536" width="9" style="506"/>
    <col min="1537" max="1537" width="15.125" style="506" customWidth="1"/>
    <col min="1538" max="1538" width="22.125" style="506" customWidth="1"/>
    <col min="1539" max="1539" width="21.5" style="506" customWidth="1"/>
    <col min="1540" max="1540" width="18.375" style="506" customWidth="1"/>
    <col min="1541" max="1541" width="17" style="506" customWidth="1"/>
    <col min="1542" max="1792" width="9" style="506"/>
    <col min="1793" max="1793" width="15.125" style="506" customWidth="1"/>
    <col min="1794" max="1794" width="22.125" style="506" customWidth="1"/>
    <col min="1795" max="1795" width="21.5" style="506" customWidth="1"/>
    <col min="1796" max="1796" width="18.375" style="506" customWidth="1"/>
    <col min="1797" max="1797" width="17" style="506" customWidth="1"/>
    <col min="1798" max="2048" width="9" style="506"/>
    <col min="2049" max="2049" width="15.125" style="506" customWidth="1"/>
    <col min="2050" max="2050" width="22.125" style="506" customWidth="1"/>
    <col min="2051" max="2051" width="21.5" style="506" customWidth="1"/>
    <col min="2052" max="2052" width="18.375" style="506" customWidth="1"/>
    <col min="2053" max="2053" width="17" style="506" customWidth="1"/>
    <col min="2054" max="2304" width="9" style="506"/>
    <col min="2305" max="2305" width="15.125" style="506" customWidth="1"/>
    <col min="2306" max="2306" width="22.125" style="506" customWidth="1"/>
    <col min="2307" max="2307" width="21.5" style="506" customWidth="1"/>
    <col min="2308" max="2308" width="18.375" style="506" customWidth="1"/>
    <col min="2309" max="2309" width="17" style="506" customWidth="1"/>
    <col min="2310" max="2560" width="9" style="506"/>
    <col min="2561" max="2561" width="15.125" style="506" customWidth="1"/>
    <col min="2562" max="2562" width="22.125" style="506" customWidth="1"/>
    <col min="2563" max="2563" width="21.5" style="506" customWidth="1"/>
    <col min="2564" max="2564" width="18.375" style="506" customWidth="1"/>
    <col min="2565" max="2565" width="17" style="506" customWidth="1"/>
    <col min="2566" max="2816" width="9" style="506"/>
    <col min="2817" max="2817" width="15.125" style="506" customWidth="1"/>
    <col min="2818" max="2818" width="22.125" style="506" customWidth="1"/>
    <col min="2819" max="2819" width="21.5" style="506" customWidth="1"/>
    <col min="2820" max="2820" width="18.375" style="506" customWidth="1"/>
    <col min="2821" max="2821" width="17" style="506" customWidth="1"/>
    <col min="2822" max="3072" width="9" style="506"/>
    <col min="3073" max="3073" width="15.125" style="506" customWidth="1"/>
    <col min="3074" max="3074" width="22.125" style="506" customWidth="1"/>
    <col min="3075" max="3075" width="21.5" style="506" customWidth="1"/>
    <col min="3076" max="3076" width="18.375" style="506" customWidth="1"/>
    <col min="3077" max="3077" width="17" style="506" customWidth="1"/>
    <col min="3078" max="3328" width="9" style="506"/>
    <col min="3329" max="3329" width="15.125" style="506" customWidth="1"/>
    <col min="3330" max="3330" width="22.125" style="506" customWidth="1"/>
    <col min="3331" max="3331" width="21.5" style="506" customWidth="1"/>
    <col min="3332" max="3332" width="18.375" style="506" customWidth="1"/>
    <col min="3333" max="3333" width="17" style="506" customWidth="1"/>
    <col min="3334" max="3584" width="9" style="506"/>
    <col min="3585" max="3585" width="15.125" style="506" customWidth="1"/>
    <col min="3586" max="3586" width="22.125" style="506" customWidth="1"/>
    <col min="3587" max="3587" width="21.5" style="506" customWidth="1"/>
    <col min="3588" max="3588" width="18.375" style="506" customWidth="1"/>
    <col min="3589" max="3589" width="17" style="506" customWidth="1"/>
    <col min="3590" max="3840" width="9" style="506"/>
    <col min="3841" max="3841" width="15.125" style="506" customWidth="1"/>
    <col min="3842" max="3842" width="22.125" style="506" customWidth="1"/>
    <col min="3843" max="3843" width="21.5" style="506" customWidth="1"/>
    <col min="3844" max="3844" width="18.375" style="506" customWidth="1"/>
    <col min="3845" max="3845" width="17" style="506" customWidth="1"/>
    <col min="3846" max="4096" width="9" style="506"/>
    <col min="4097" max="4097" width="15.125" style="506" customWidth="1"/>
    <col min="4098" max="4098" width="22.125" style="506" customWidth="1"/>
    <col min="4099" max="4099" width="21.5" style="506" customWidth="1"/>
    <col min="4100" max="4100" width="18.375" style="506" customWidth="1"/>
    <col min="4101" max="4101" width="17" style="506" customWidth="1"/>
    <col min="4102" max="4352" width="9" style="506"/>
    <col min="4353" max="4353" width="15.125" style="506" customWidth="1"/>
    <col min="4354" max="4354" width="22.125" style="506" customWidth="1"/>
    <col min="4355" max="4355" width="21.5" style="506" customWidth="1"/>
    <col min="4356" max="4356" width="18.375" style="506" customWidth="1"/>
    <col min="4357" max="4357" width="17" style="506" customWidth="1"/>
    <col min="4358" max="4608" width="9" style="506"/>
    <col min="4609" max="4609" width="15.125" style="506" customWidth="1"/>
    <col min="4610" max="4610" width="22.125" style="506" customWidth="1"/>
    <col min="4611" max="4611" width="21.5" style="506" customWidth="1"/>
    <col min="4612" max="4612" width="18.375" style="506" customWidth="1"/>
    <col min="4613" max="4613" width="17" style="506" customWidth="1"/>
    <col min="4614" max="4864" width="9" style="506"/>
    <col min="4865" max="4865" width="15.125" style="506" customWidth="1"/>
    <col min="4866" max="4866" width="22.125" style="506" customWidth="1"/>
    <col min="4867" max="4867" width="21.5" style="506" customWidth="1"/>
    <col min="4868" max="4868" width="18.375" style="506" customWidth="1"/>
    <col min="4869" max="4869" width="17" style="506" customWidth="1"/>
    <col min="4870" max="5120" width="9" style="506"/>
    <col min="5121" max="5121" width="15.125" style="506" customWidth="1"/>
    <col min="5122" max="5122" width="22.125" style="506" customWidth="1"/>
    <col min="5123" max="5123" width="21.5" style="506" customWidth="1"/>
    <col min="5124" max="5124" width="18.375" style="506" customWidth="1"/>
    <col min="5125" max="5125" width="17" style="506" customWidth="1"/>
    <col min="5126" max="5376" width="9" style="506"/>
    <col min="5377" max="5377" width="15.125" style="506" customWidth="1"/>
    <col min="5378" max="5378" width="22.125" style="506" customWidth="1"/>
    <col min="5379" max="5379" width="21.5" style="506" customWidth="1"/>
    <col min="5380" max="5380" width="18.375" style="506" customWidth="1"/>
    <col min="5381" max="5381" width="17" style="506" customWidth="1"/>
    <col min="5382" max="5632" width="9" style="506"/>
    <col min="5633" max="5633" width="15.125" style="506" customWidth="1"/>
    <col min="5634" max="5634" width="22.125" style="506" customWidth="1"/>
    <col min="5635" max="5635" width="21.5" style="506" customWidth="1"/>
    <col min="5636" max="5636" width="18.375" style="506" customWidth="1"/>
    <col min="5637" max="5637" width="17" style="506" customWidth="1"/>
    <col min="5638" max="5888" width="9" style="506"/>
    <col min="5889" max="5889" width="15.125" style="506" customWidth="1"/>
    <col min="5890" max="5890" width="22.125" style="506" customWidth="1"/>
    <col min="5891" max="5891" width="21.5" style="506" customWidth="1"/>
    <col min="5892" max="5892" width="18.375" style="506" customWidth="1"/>
    <col min="5893" max="5893" width="17" style="506" customWidth="1"/>
    <col min="5894" max="6144" width="9" style="506"/>
    <col min="6145" max="6145" width="15.125" style="506" customWidth="1"/>
    <col min="6146" max="6146" width="22.125" style="506" customWidth="1"/>
    <col min="6147" max="6147" width="21.5" style="506" customWidth="1"/>
    <col min="6148" max="6148" width="18.375" style="506" customWidth="1"/>
    <col min="6149" max="6149" width="17" style="506" customWidth="1"/>
    <col min="6150" max="6400" width="9" style="506"/>
    <col min="6401" max="6401" width="15.125" style="506" customWidth="1"/>
    <col min="6402" max="6402" width="22.125" style="506" customWidth="1"/>
    <col min="6403" max="6403" width="21.5" style="506" customWidth="1"/>
    <col min="6404" max="6404" width="18.375" style="506" customWidth="1"/>
    <col min="6405" max="6405" width="17" style="506" customWidth="1"/>
    <col min="6406" max="6656" width="9" style="506"/>
    <col min="6657" max="6657" width="15.125" style="506" customWidth="1"/>
    <col min="6658" max="6658" width="22.125" style="506" customWidth="1"/>
    <col min="6659" max="6659" width="21.5" style="506" customWidth="1"/>
    <col min="6660" max="6660" width="18.375" style="506" customWidth="1"/>
    <col min="6661" max="6661" width="17" style="506" customWidth="1"/>
    <col min="6662" max="6912" width="9" style="506"/>
    <col min="6913" max="6913" width="15.125" style="506" customWidth="1"/>
    <col min="6914" max="6914" width="22.125" style="506" customWidth="1"/>
    <col min="6915" max="6915" width="21.5" style="506" customWidth="1"/>
    <col min="6916" max="6916" width="18.375" style="506" customWidth="1"/>
    <col min="6917" max="6917" width="17" style="506" customWidth="1"/>
    <col min="6918" max="7168" width="9" style="506"/>
    <col min="7169" max="7169" width="15.125" style="506" customWidth="1"/>
    <col min="7170" max="7170" width="22.125" style="506" customWidth="1"/>
    <col min="7171" max="7171" width="21.5" style="506" customWidth="1"/>
    <col min="7172" max="7172" width="18.375" style="506" customWidth="1"/>
    <col min="7173" max="7173" width="17" style="506" customWidth="1"/>
    <col min="7174" max="7424" width="9" style="506"/>
    <col min="7425" max="7425" width="15.125" style="506" customWidth="1"/>
    <col min="7426" max="7426" width="22.125" style="506" customWidth="1"/>
    <col min="7427" max="7427" width="21.5" style="506" customWidth="1"/>
    <col min="7428" max="7428" width="18.375" style="506" customWidth="1"/>
    <col min="7429" max="7429" width="17" style="506" customWidth="1"/>
    <col min="7430" max="7680" width="9" style="506"/>
    <col min="7681" max="7681" width="15.125" style="506" customWidth="1"/>
    <col min="7682" max="7682" width="22.125" style="506" customWidth="1"/>
    <col min="7683" max="7683" width="21.5" style="506" customWidth="1"/>
    <col min="7684" max="7684" width="18.375" style="506" customWidth="1"/>
    <col min="7685" max="7685" width="17" style="506" customWidth="1"/>
    <col min="7686" max="7936" width="9" style="506"/>
    <col min="7937" max="7937" width="15.125" style="506" customWidth="1"/>
    <col min="7938" max="7938" width="22.125" style="506" customWidth="1"/>
    <col min="7939" max="7939" width="21.5" style="506" customWidth="1"/>
    <col min="7940" max="7940" width="18.375" style="506" customWidth="1"/>
    <col min="7941" max="7941" width="17" style="506" customWidth="1"/>
    <col min="7942" max="8192" width="9" style="506"/>
    <col min="8193" max="8193" width="15.125" style="506" customWidth="1"/>
    <col min="8194" max="8194" width="22.125" style="506" customWidth="1"/>
    <col min="8195" max="8195" width="21.5" style="506" customWidth="1"/>
    <col min="8196" max="8196" width="18.375" style="506" customWidth="1"/>
    <col min="8197" max="8197" width="17" style="506" customWidth="1"/>
    <col min="8198" max="8448" width="9" style="506"/>
    <col min="8449" max="8449" width="15.125" style="506" customWidth="1"/>
    <col min="8450" max="8450" width="22.125" style="506" customWidth="1"/>
    <col min="8451" max="8451" width="21.5" style="506" customWidth="1"/>
    <col min="8452" max="8452" width="18.375" style="506" customWidth="1"/>
    <col min="8453" max="8453" width="17" style="506" customWidth="1"/>
    <col min="8454" max="8704" width="9" style="506"/>
    <col min="8705" max="8705" width="15.125" style="506" customWidth="1"/>
    <col min="8706" max="8706" width="22.125" style="506" customWidth="1"/>
    <col min="8707" max="8707" width="21.5" style="506" customWidth="1"/>
    <col min="8708" max="8708" width="18.375" style="506" customWidth="1"/>
    <col min="8709" max="8709" width="17" style="506" customWidth="1"/>
    <col min="8710" max="8960" width="9" style="506"/>
    <col min="8961" max="8961" width="15.125" style="506" customWidth="1"/>
    <col min="8962" max="8962" width="22.125" style="506" customWidth="1"/>
    <col min="8963" max="8963" width="21.5" style="506" customWidth="1"/>
    <col min="8964" max="8964" width="18.375" style="506" customWidth="1"/>
    <col min="8965" max="8965" width="17" style="506" customWidth="1"/>
    <col min="8966" max="9216" width="9" style="506"/>
    <col min="9217" max="9217" width="15.125" style="506" customWidth="1"/>
    <col min="9218" max="9218" width="22.125" style="506" customWidth="1"/>
    <col min="9219" max="9219" width="21.5" style="506" customWidth="1"/>
    <col min="9220" max="9220" width="18.375" style="506" customWidth="1"/>
    <col min="9221" max="9221" width="17" style="506" customWidth="1"/>
    <col min="9222" max="9472" width="9" style="506"/>
    <col min="9473" max="9473" width="15.125" style="506" customWidth="1"/>
    <col min="9474" max="9474" width="22.125" style="506" customWidth="1"/>
    <col min="9475" max="9475" width="21.5" style="506" customWidth="1"/>
    <col min="9476" max="9476" width="18.375" style="506" customWidth="1"/>
    <col min="9477" max="9477" width="17" style="506" customWidth="1"/>
    <col min="9478" max="9728" width="9" style="506"/>
    <col min="9729" max="9729" width="15.125" style="506" customWidth="1"/>
    <col min="9730" max="9730" width="22.125" style="506" customWidth="1"/>
    <col min="9731" max="9731" width="21.5" style="506" customWidth="1"/>
    <col min="9732" max="9732" width="18.375" style="506" customWidth="1"/>
    <col min="9733" max="9733" width="17" style="506" customWidth="1"/>
    <col min="9734" max="9984" width="9" style="506"/>
    <col min="9985" max="9985" width="15.125" style="506" customWidth="1"/>
    <col min="9986" max="9986" width="22.125" style="506" customWidth="1"/>
    <col min="9987" max="9987" width="21.5" style="506" customWidth="1"/>
    <col min="9988" max="9988" width="18.375" style="506" customWidth="1"/>
    <col min="9989" max="9989" width="17" style="506" customWidth="1"/>
    <col min="9990" max="10240" width="9" style="506"/>
    <col min="10241" max="10241" width="15.125" style="506" customWidth="1"/>
    <col min="10242" max="10242" width="22.125" style="506" customWidth="1"/>
    <col min="10243" max="10243" width="21.5" style="506" customWidth="1"/>
    <col min="10244" max="10244" width="18.375" style="506" customWidth="1"/>
    <col min="10245" max="10245" width="17" style="506" customWidth="1"/>
    <col min="10246" max="10496" width="9" style="506"/>
    <col min="10497" max="10497" width="15.125" style="506" customWidth="1"/>
    <col min="10498" max="10498" width="22.125" style="506" customWidth="1"/>
    <col min="10499" max="10499" width="21.5" style="506" customWidth="1"/>
    <col min="10500" max="10500" width="18.375" style="506" customWidth="1"/>
    <col min="10501" max="10501" width="17" style="506" customWidth="1"/>
    <col min="10502" max="10752" width="9" style="506"/>
    <col min="10753" max="10753" width="15.125" style="506" customWidth="1"/>
    <col min="10754" max="10754" width="22.125" style="506" customWidth="1"/>
    <col min="10755" max="10755" width="21.5" style="506" customWidth="1"/>
    <col min="10756" max="10756" width="18.375" style="506" customWidth="1"/>
    <col min="10757" max="10757" width="17" style="506" customWidth="1"/>
    <col min="10758" max="11008" width="9" style="506"/>
    <col min="11009" max="11009" width="15.125" style="506" customWidth="1"/>
    <col min="11010" max="11010" width="22.125" style="506" customWidth="1"/>
    <col min="11011" max="11011" width="21.5" style="506" customWidth="1"/>
    <col min="11012" max="11012" width="18.375" style="506" customWidth="1"/>
    <col min="11013" max="11013" width="17" style="506" customWidth="1"/>
    <col min="11014" max="11264" width="9" style="506"/>
    <col min="11265" max="11265" width="15.125" style="506" customWidth="1"/>
    <col min="11266" max="11266" width="22.125" style="506" customWidth="1"/>
    <col min="11267" max="11267" width="21.5" style="506" customWidth="1"/>
    <col min="11268" max="11268" width="18.375" style="506" customWidth="1"/>
    <col min="11269" max="11269" width="17" style="506" customWidth="1"/>
    <col min="11270" max="11520" width="9" style="506"/>
    <col min="11521" max="11521" width="15.125" style="506" customWidth="1"/>
    <col min="11522" max="11522" width="22.125" style="506" customWidth="1"/>
    <col min="11523" max="11523" width="21.5" style="506" customWidth="1"/>
    <col min="11524" max="11524" width="18.375" style="506" customWidth="1"/>
    <col min="11525" max="11525" width="17" style="506" customWidth="1"/>
    <col min="11526" max="11776" width="9" style="506"/>
    <col min="11777" max="11777" width="15.125" style="506" customWidth="1"/>
    <col min="11778" max="11778" width="22.125" style="506" customWidth="1"/>
    <col min="11779" max="11779" width="21.5" style="506" customWidth="1"/>
    <col min="11780" max="11780" width="18.375" style="506" customWidth="1"/>
    <col min="11781" max="11781" width="17" style="506" customWidth="1"/>
    <col min="11782" max="12032" width="9" style="506"/>
    <col min="12033" max="12033" width="15.125" style="506" customWidth="1"/>
    <col min="12034" max="12034" width="22.125" style="506" customWidth="1"/>
    <col min="12035" max="12035" width="21.5" style="506" customWidth="1"/>
    <col min="12036" max="12036" width="18.375" style="506" customWidth="1"/>
    <col min="12037" max="12037" width="17" style="506" customWidth="1"/>
    <col min="12038" max="12288" width="9" style="506"/>
    <col min="12289" max="12289" width="15.125" style="506" customWidth="1"/>
    <col min="12290" max="12290" width="22.125" style="506" customWidth="1"/>
    <col min="12291" max="12291" width="21.5" style="506" customWidth="1"/>
    <col min="12292" max="12292" width="18.375" style="506" customWidth="1"/>
    <col min="12293" max="12293" width="17" style="506" customWidth="1"/>
    <col min="12294" max="12544" width="9" style="506"/>
    <col min="12545" max="12545" width="15.125" style="506" customWidth="1"/>
    <col min="12546" max="12546" width="22.125" style="506" customWidth="1"/>
    <col min="12547" max="12547" width="21.5" style="506" customWidth="1"/>
    <col min="12548" max="12548" width="18.375" style="506" customWidth="1"/>
    <col min="12549" max="12549" width="17" style="506" customWidth="1"/>
    <col min="12550" max="12800" width="9" style="506"/>
    <col min="12801" max="12801" width="15.125" style="506" customWidth="1"/>
    <col min="12802" max="12802" width="22.125" style="506" customWidth="1"/>
    <col min="12803" max="12803" width="21.5" style="506" customWidth="1"/>
    <col min="12804" max="12804" width="18.375" style="506" customWidth="1"/>
    <col min="12805" max="12805" width="17" style="506" customWidth="1"/>
    <col min="12806" max="13056" width="9" style="506"/>
    <col min="13057" max="13057" width="15.125" style="506" customWidth="1"/>
    <col min="13058" max="13058" width="22.125" style="506" customWidth="1"/>
    <col min="13059" max="13059" width="21.5" style="506" customWidth="1"/>
    <col min="13060" max="13060" width="18.375" style="506" customWidth="1"/>
    <col min="13061" max="13061" width="17" style="506" customWidth="1"/>
    <col min="13062" max="13312" width="9" style="506"/>
    <col min="13313" max="13313" width="15.125" style="506" customWidth="1"/>
    <col min="13314" max="13314" width="22.125" style="506" customWidth="1"/>
    <col min="13315" max="13315" width="21.5" style="506" customWidth="1"/>
    <col min="13316" max="13316" width="18.375" style="506" customWidth="1"/>
    <col min="13317" max="13317" width="17" style="506" customWidth="1"/>
    <col min="13318" max="13568" width="9" style="506"/>
    <col min="13569" max="13569" width="15.125" style="506" customWidth="1"/>
    <col min="13570" max="13570" width="22.125" style="506" customWidth="1"/>
    <col min="13571" max="13571" width="21.5" style="506" customWidth="1"/>
    <col min="13572" max="13572" width="18.375" style="506" customWidth="1"/>
    <col min="13573" max="13573" width="17" style="506" customWidth="1"/>
    <col min="13574" max="13824" width="9" style="506"/>
    <col min="13825" max="13825" width="15.125" style="506" customWidth="1"/>
    <col min="13826" max="13826" width="22.125" style="506" customWidth="1"/>
    <col min="13827" max="13827" width="21.5" style="506" customWidth="1"/>
    <col min="13828" max="13828" width="18.375" style="506" customWidth="1"/>
    <col min="13829" max="13829" width="17" style="506" customWidth="1"/>
    <col min="13830" max="14080" width="9" style="506"/>
    <col min="14081" max="14081" width="15.125" style="506" customWidth="1"/>
    <col min="14082" max="14082" width="22.125" style="506" customWidth="1"/>
    <col min="14083" max="14083" width="21.5" style="506" customWidth="1"/>
    <col min="14084" max="14084" width="18.375" style="506" customWidth="1"/>
    <col min="14085" max="14085" width="17" style="506" customWidth="1"/>
    <col min="14086" max="14336" width="9" style="506"/>
    <col min="14337" max="14337" width="15.125" style="506" customWidth="1"/>
    <col min="14338" max="14338" width="22.125" style="506" customWidth="1"/>
    <col min="14339" max="14339" width="21.5" style="506" customWidth="1"/>
    <col min="14340" max="14340" width="18.375" style="506" customWidth="1"/>
    <col min="14341" max="14341" width="17" style="506" customWidth="1"/>
    <col min="14342" max="14592" width="9" style="506"/>
    <col min="14593" max="14593" width="15.125" style="506" customWidth="1"/>
    <col min="14594" max="14594" width="22.125" style="506" customWidth="1"/>
    <col min="14595" max="14595" width="21.5" style="506" customWidth="1"/>
    <col min="14596" max="14596" width="18.375" style="506" customWidth="1"/>
    <col min="14597" max="14597" width="17" style="506" customWidth="1"/>
    <col min="14598" max="14848" width="9" style="506"/>
    <col min="14849" max="14849" width="15.125" style="506" customWidth="1"/>
    <col min="14850" max="14850" width="22.125" style="506" customWidth="1"/>
    <col min="14851" max="14851" width="21.5" style="506" customWidth="1"/>
    <col min="14852" max="14852" width="18.375" style="506" customWidth="1"/>
    <col min="14853" max="14853" width="17" style="506" customWidth="1"/>
    <col min="14854" max="15104" width="9" style="506"/>
    <col min="15105" max="15105" width="15.125" style="506" customWidth="1"/>
    <col min="15106" max="15106" width="22.125" style="506" customWidth="1"/>
    <col min="15107" max="15107" width="21.5" style="506" customWidth="1"/>
    <col min="15108" max="15108" width="18.375" style="506" customWidth="1"/>
    <col min="15109" max="15109" width="17" style="506" customWidth="1"/>
    <col min="15110" max="15360" width="9" style="506"/>
    <col min="15361" max="15361" width="15.125" style="506" customWidth="1"/>
    <col min="15362" max="15362" width="22.125" style="506" customWidth="1"/>
    <col min="15363" max="15363" width="21.5" style="506" customWidth="1"/>
    <col min="15364" max="15364" width="18.375" style="506" customWidth="1"/>
    <col min="15365" max="15365" width="17" style="506" customWidth="1"/>
    <col min="15366" max="15616" width="9" style="506"/>
    <col min="15617" max="15617" width="15.125" style="506" customWidth="1"/>
    <col min="15618" max="15618" width="22.125" style="506" customWidth="1"/>
    <col min="15619" max="15619" width="21.5" style="506" customWidth="1"/>
    <col min="15620" max="15620" width="18.375" style="506" customWidth="1"/>
    <col min="15621" max="15621" width="17" style="506" customWidth="1"/>
    <col min="15622" max="15872" width="9" style="506"/>
    <col min="15873" max="15873" width="15.125" style="506" customWidth="1"/>
    <col min="15874" max="15874" width="22.125" style="506" customWidth="1"/>
    <col min="15875" max="15875" width="21.5" style="506" customWidth="1"/>
    <col min="15876" max="15876" width="18.375" style="506" customWidth="1"/>
    <col min="15877" max="15877" width="17" style="506" customWidth="1"/>
    <col min="15878" max="16128" width="9" style="506"/>
    <col min="16129" max="16129" width="15.125" style="506" customWidth="1"/>
    <col min="16130" max="16130" width="22.125" style="506" customWidth="1"/>
    <col min="16131" max="16131" width="21.5" style="506" customWidth="1"/>
    <col min="16132" max="16132" width="18.375" style="506" customWidth="1"/>
    <col min="16133" max="16133" width="17" style="506" customWidth="1"/>
    <col min="16134" max="16384" width="9" style="506"/>
  </cols>
  <sheetData>
    <row r="1" spans="1:5" ht="32.25" customHeight="1">
      <c r="A1" s="505" t="s">
        <v>1420</v>
      </c>
      <c r="B1" s="505"/>
      <c r="C1" s="505"/>
      <c r="D1" s="505"/>
      <c r="E1" s="505"/>
    </row>
    <row r="2" spans="1:5" ht="21" customHeight="1">
      <c r="A2" s="507" t="s">
        <v>1421</v>
      </c>
      <c r="B2" s="507"/>
      <c r="C2" s="507"/>
      <c r="D2" s="507"/>
      <c r="E2" s="507"/>
    </row>
    <row r="3" spans="1:5" ht="15" customHeight="1">
      <c r="A3" s="507" t="s">
        <v>1422</v>
      </c>
      <c r="B3" s="507"/>
      <c r="C3" s="507"/>
      <c r="D3" s="507"/>
      <c r="E3" s="507"/>
    </row>
    <row r="4" spans="1:5" ht="23.25" customHeight="1">
      <c r="A4" s="508" t="s">
        <v>880</v>
      </c>
      <c r="B4" s="508"/>
      <c r="C4" s="508"/>
      <c r="D4" s="508"/>
      <c r="E4" s="509" t="s">
        <v>1423</v>
      </c>
    </row>
    <row r="5" spans="1:5" s="515" customFormat="1" ht="27" customHeight="1">
      <c r="A5" s="510" t="s">
        <v>1424</v>
      </c>
      <c r="B5" s="511" t="s">
        <v>1425</v>
      </c>
      <c r="C5" s="512"/>
      <c r="D5" s="513" t="s">
        <v>1426</v>
      </c>
      <c r="E5" s="514" t="s">
        <v>1427</v>
      </c>
    </row>
    <row r="6" spans="1:5" s="508" customFormat="1" ht="27.75" customHeight="1">
      <c r="A6" s="516" t="s">
        <v>1428</v>
      </c>
      <c r="B6" s="695" t="s">
        <v>1429</v>
      </c>
      <c r="C6" s="695"/>
      <c r="D6" s="518">
        <v>1700000</v>
      </c>
      <c r="E6" s="519"/>
    </row>
    <row r="7" spans="1:5" s="508" customFormat="1" ht="27.75" customHeight="1">
      <c r="A7" s="516" t="s">
        <v>1430</v>
      </c>
      <c r="B7" s="695" t="s">
        <v>1431</v>
      </c>
      <c r="C7" s="695"/>
      <c r="D7" s="518">
        <v>490000</v>
      </c>
      <c r="E7" s="519"/>
    </row>
    <row r="8" spans="1:5" s="508" customFormat="1" ht="27.75" customHeight="1">
      <c r="A8" s="516" t="s">
        <v>1432</v>
      </c>
      <c r="B8" s="695" t="s">
        <v>1433</v>
      </c>
      <c r="C8" s="695"/>
      <c r="D8" s="518">
        <v>82000</v>
      </c>
      <c r="E8" s="519"/>
    </row>
    <row r="9" spans="1:5" s="508" customFormat="1" ht="27.75" customHeight="1">
      <c r="A9" s="516" t="s">
        <v>1434</v>
      </c>
      <c r="B9" s="695" t="s">
        <v>1435</v>
      </c>
      <c r="C9" s="695"/>
      <c r="D9" s="518">
        <v>1000000</v>
      </c>
      <c r="E9" s="519"/>
    </row>
    <row r="10" spans="1:5" s="550" customFormat="1" ht="27.75" customHeight="1">
      <c r="A10" s="516" t="s">
        <v>1436</v>
      </c>
      <c r="B10" s="695" t="s">
        <v>1437</v>
      </c>
      <c r="C10" s="695"/>
      <c r="D10" s="696">
        <v>765000</v>
      </c>
      <c r="E10" s="697"/>
    </row>
    <row r="11" spans="1:5" s="508" customFormat="1" ht="27.75" customHeight="1">
      <c r="A11" s="516" t="s">
        <v>1438</v>
      </c>
      <c r="B11" s="695" t="s">
        <v>1439</v>
      </c>
      <c r="C11" s="695"/>
      <c r="D11" s="518">
        <v>430000</v>
      </c>
      <c r="E11" s="521"/>
    </row>
    <row r="12" spans="1:5" s="508" customFormat="1" ht="27.75" customHeight="1">
      <c r="A12" s="516" t="s">
        <v>1440</v>
      </c>
      <c r="B12" s="698" t="s">
        <v>1441</v>
      </c>
      <c r="C12" s="699"/>
      <c r="D12" s="518">
        <v>975000</v>
      </c>
      <c r="E12" s="521"/>
    </row>
    <row r="13" spans="1:5" s="508" customFormat="1" ht="27.75" customHeight="1">
      <c r="A13" s="700" t="s">
        <v>1442</v>
      </c>
      <c r="B13" s="517" t="s">
        <v>1443</v>
      </c>
      <c r="C13" s="517"/>
      <c r="D13" s="518">
        <v>600000</v>
      </c>
      <c r="E13" s="519"/>
    </row>
    <row r="14" spans="1:5" s="508" customFormat="1" ht="27.75" customHeight="1">
      <c r="A14" s="700" t="s">
        <v>1444</v>
      </c>
      <c r="B14" s="517" t="s">
        <v>1445</v>
      </c>
      <c r="C14" s="517"/>
      <c r="D14" s="518">
        <v>900000</v>
      </c>
      <c r="E14" s="519"/>
    </row>
    <row r="15" spans="1:5" s="508" customFormat="1" ht="27.75" customHeight="1">
      <c r="A15" s="700" t="s">
        <v>1444</v>
      </c>
      <c r="B15" s="517" t="s">
        <v>1445</v>
      </c>
      <c r="C15" s="517"/>
      <c r="D15" s="518">
        <v>1136364</v>
      </c>
      <c r="E15" s="519"/>
    </row>
    <row r="16" spans="1:5" s="508" customFormat="1" ht="27.75" customHeight="1">
      <c r="A16" s="700" t="s">
        <v>1444</v>
      </c>
      <c r="B16" s="517" t="s">
        <v>1446</v>
      </c>
      <c r="C16" s="517"/>
      <c r="D16" s="518">
        <v>1363636</v>
      </c>
      <c r="E16" s="519"/>
    </row>
    <row r="17" spans="1:5" s="508" customFormat="1" ht="27.75" customHeight="1">
      <c r="A17" s="516" t="s">
        <v>1444</v>
      </c>
      <c r="B17" s="517" t="s">
        <v>1447</v>
      </c>
      <c r="C17" s="517"/>
      <c r="D17" s="518">
        <v>1154545</v>
      </c>
      <c r="E17" s="519"/>
    </row>
    <row r="18" spans="1:5" s="508" customFormat="1" ht="27.75" customHeight="1">
      <c r="A18" s="516" t="s">
        <v>1448</v>
      </c>
      <c r="B18" s="517" t="s">
        <v>1449</v>
      </c>
      <c r="C18" s="517"/>
      <c r="D18" s="518">
        <v>1850000</v>
      </c>
      <c r="E18" s="519"/>
    </row>
    <row r="19" spans="1:5" s="508" customFormat="1" ht="27.75" customHeight="1">
      <c r="A19" s="516" t="s">
        <v>1448</v>
      </c>
      <c r="B19" s="517" t="s">
        <v>1450</v>
      </c>
      <c r="C19" s="517"/>
      <c r="D19" s="518">
        <v>1710000</v>
      </c>
      <c r="E19" s="519"/>
    </row>
    <row r="20" spans="1:5" s="508" customFormat="1" ht="27.75" customHeight="1">
      <c r="A20" s="701" t="s">
        <v>1451</v>
      </c>
      <c r="B20" s="702" t="s">
        <v>1452</v>
      </c>
      <c r="C20" s="703"/>
      <c r="D20" s="518">
        <v>1600000</v>
      </c>
      <c r="E20" s="519"/>
    </row>
    <row r="21" spans="1:5" s="547" customFormat="1" ht="32.25" customHeight="1">
      <c r="A21" s="704" t="s">
        <v>970</v>
      </c>
      <c r="B21" s="705"/>
      <c r="C21" s="705"/>
      <c r="D21" s="706">
        <f>SUM(D6:D20)</f>
        <v>15756545</v>
      </c>
      <c r="E21" s="535"/>
    </row>
    <row r="22" spans="1:5" s="547" customFormat="1" ht="14.25">
      <c r="B22" s="548"/>
      <c r="D22" s="549"/>
    </row>
    <row r="23" spans="1:5" s="547" customFormat="1" ht="14.25">
      <c r="B23" s="548"/>
      <c r="D23" s="549"/>
    </row>
    <row r="24" spans="1:5" s="547" customFormat="1" ht="14.25">
      <c r="B24" s="548"/>
      <c r="D24" s="549"/>
    </row>
    <row r="25" spans="1:5" s="547" customFormat="1" ht="14.25">
      <c r="B25" s="548"/>
      <c r="D25" s="549"/>
    </row>
    <row r="26" spans="1:5" s="547" customFormat="1" ht="14.25">
      <c r="B26" s="548"/>
      <c r="D26" s="549"/>
    </row>
    <row r="27" spans="1:5" s="547" customFormat="1" ht="14.25">
      <c r="B27" s="548"/>
      <c r="D27" s="549"/>
    </row>
    <row r="28" spans="1:5" s="547" customFormat="1" ht="14.25">
      <c r="B28" s="548"/>
      <c r="D28" s="549"/>
    </row>
    <row r="29" spans="1:5" s="547" customFormat="1" ht="14.25">
      <c r="B29" s="548"/>
      <c r="D29" s="549"/>
    </row>
    <row r="30" spans="1:5" s="547" customFormat="1" ht="14.25">
      <c r="B30" s="548"/>
      <c r="D30" s="549"/>
    </row>
    <row r="31" spans="1:5" s="547" customFormat="1" ht="14.25">
      <c r="B31" s="548"/>
      <c r="D31" s="549"/>
    </row>
    <row r="32" spans="1:5" s="547" customFormat="1" ht="14.25">
      <c r="B32" s="548"/>
      <c r="D32" s="549"/>
    </row>
    <row r="33" spans="2:4" s="547" customFormat="1" ht="14.25">
      <c r="B33" s="548"/>
      <c r="D33" s="549"/>
    </row>
    <row r="34" spans="2:4" s="547" customFormat="1" ht="14.25">
      <c r="B34" s="548"/>
      <c r="D34" s="549"/>
    </row>
    <row r="35" spans="2:4" s="547" customFormat="1" ht="14.25">
      <c r="B35" s="548"/>
      <c r="D35" s="549"/>
    </row>
    <row r="36" spans="2:4" s="547" customFormat="1" ht="14.25">
      <c r="B36" s="548"/>
      <c r="D36" s="549"/>
    </row>
    <row r="37" spans="2:4" s="547" customFormat="1" ht="14.25">
      <c r="B37" s="548"/>
      <c r="D37" s="549"/>
    </row>
    <row r="38" spans="2:4" s="547" customFormat="1" ht="14.25">
      <c r="B38" s="548"/>
      <c r="D38" s="549"/>
    </row>
    <row r="39" spans="2:4" s="547" customFormat="1" ht="14.25">
      <c r="B39" s="548"/>
      <c r="D39" s="549"/>
    </row>
    <row r="40" spans="2:4" s="547" customFormat="1" ht="14.25">
      <c r="B40" s="548"/>
      <c r="D40" s="549"/>
    </row>
    <row r="41" spans="2:4" s="547" customFormat="1" ht="14.25">
      <c r="B41" s="548"/>
      <c r="D41" s="549"/>
    </row>
    <row r="42" spans="2:4" s="547" customFormat="1" ht="14.25">
      <c r="B42" s="548"/>
      <c r="D42" s="549"/>
    </row>
    <row r="43" spans="2:4" s="547" customFormat="1" ht="14.25">
      <c r="B43" s="548"/>
      <c r="D43" s="549"/>
    </row>
    <row r="44" spans="2:4" s="547" customFormat="1" ht="14.25">
      <c r="B44" s="548"/>
      <c r="D44" s="549"/>
    </row>
    <row r="45" spans="2:4" s="547" customFormat="1" ht="14.25">
      <c r="B45" s="548"/>
      <c r="D45" s="549"/>
    </row>
    <row r="46" spans="2:4" s="547" customFormat="1" ht="14.25">
      <c r="B46" s="548"/>
      <c r="D46" s="549"/>
    </row>
    <row r="47" spans="2:4" s="547" customFormat="1" ht="14.25">
      <c r="B47" s="548"/>
      <c r="D47" s="549"/>
    </row>
    <row r="48" spans="2:4" s="547" customFormat="1" ht="14.25">
      <c r="B48" s="548"/>
      <c r="D48" s="549"/>
    </row>
    <row r="49" spans="2:4" s="547" customFormat="1" ht="14.25">
      <c r="B49" s="548"/>
      <c r="D49" s="549"/>
    </row>
    <row r="50" spans="2:4" s="547" customFormat="1" ht="14.25">
      <c r="B50" s="548"/>
      <c r="D50" s="549"/>
    </row>
    <row r="51" spans="2:4" s="547" customFormat="1" ht="14.25">
      <c r="B51" s="548"/>
      <c r="D51" s="549"/>
    </row>
    <row r="52" spans="2:4" s="547" customFormat="1" ht="14.25">
      <c r="B52" s="548"/>
      <c r="D52" s="549"/>
    </row>
    <row r="53" spans="2:4" s="547" customFormat="1" ht="14.25">
      <c r="B53" s="548"/>
      <c r="D53" s="549"/>
    </row>
    <row r="54" spans="2:4" s="547" customFormat="1" ht="14.25">
      <c r="B54" s="548"/>
      <c r="D54" s="549"/>
    </row>
    <row r="55" spans="2:4" s="547" customFormat="1" ht="14.25">
      <c r="B55" s="548"/>
      <c r="D55" s="549"/>
    </row>
    <row r="56" spans="2:4" s="547" customFormat="1" ht="14.25">
      <c r="B56" s="548"/>
      <c r="D56" s="549"/>
    </row>
    <row r="57" spans="2:4" s="547" customFormat="1" ht="14.25">
      <c r="B57" s="548"/>
      <c r="D57" s="549"/>
    </row>
    <row r="58" spans="2:4" s="547" customFormat="1" ht="14.25">
      <c r="B58" s="548"/>
      <c r="D58" s="549"/>
    </row>
    <row r="59" spans="2:4" s="547" customFormat="1" ht="14.25">
      <c r="B59" s="548"/>
      <c r="D59" s="549"/>
    </row>
    <row r="60" spans="2:4" s="547" customFormat="1" ht="14.25">
      <c r="B60" s="548"/>
      <c r="D60" s="549"/>
    </row>
    <row r="61" spans="2:4" s="547" customFormat="1" ht="14.25">
      <c r="B61" s="548"/>
      <c r="D61" s="549"/>
    </row>
    <row r="62" spans="2:4" s="547" customFormat="1" ht="14.25">
      <c r="B62" s="548"/>
      <c r="D62" s="549"/>
    </row>
    <row r="63" spans="2:4" s="547" customFormat="1" ht="14.25">
      <c r="B63" s="548"/>
      <c r="D63" s="549"/>
    </row>
    <row r="64" spans="2:4" s="547" customFormat="1" ht="14.25">
      <c r="B64" s="548"/>
      <c r="D64" s="549"/>
    </row>
    <row r="65" spans="2:4" s="547" customFormat="1" ht="14.25">
      <c r="B65" s="548"/>
      <c r="D65" s="549"/>
    </row>
    <row r="66" spans="2:4" s="547" customFormat="1" ht="14.25">
      <c r="B66" s="548"/>
      <c r="D66" s="549"/>
    </row>
    <row r="67" spans="2:4" s="547" customFormat="1" ht="14.25">
      <c r="B67" s="548"/>
      <c r="D67" s="549"/>
    </row>
    <row r="68" spans="2:4" s="547" customFormat="1" ht="14.25">
      <c r="B68" s="548"/>
      <c r="D68" s="549"/>
    </row>
    <row r="69" spans="2:4" s="547" customFormat="1" ht="14.25">
      <c r="B69" s="548"/>
      <c r="D69" s="549"/>
    </row>
    <row r="70" spans="2:4" s="547" customFormat="1" ht="14.25">
      <c r="B70" s="548"/>
      <c r="D70" s="549"/>
    </row>
    <row r="71" spans="2:4" s="547" customFormat="1" ht="14.25">
      <c r="B71" s="548"/>
      <c r="D71" s="549"/>
    </row>
    <row r="72" spans="2:4" s="547" customFormat="1" ht="14.25">
      <c r="B72" s="548"/>
      <c r="D72" s="549"/>
    </row>
    <row r="73" spans="2:4" s="547" customFormat="1" ht="14.25">
      <c r="B73" s="548"/>
      <c r="D73" s="549"/>
    </row>
    <row r="74" spans="2:4" s="547" customFormat="1" ht="14.25">
      <c r="B74" s="548"/>
      <c r="D74" s="549"/>
    </row>
    <row r="75" spans="2:4" s="547" customFormat="1" ht="14.25">
      <c r="B75" s="548"/>
      <c r="D75" s="549"/>
    </row>
    <row r="76" spans="2:4" s="547" customFormat="1" ht="14.25">
      <c r="B76" s="548"/>
      <c r="D76" s="549"/>
    </row>
    <row r="77" spans="2:4" s="547" customFormat="1" ht="14.25">
      <c r="B77" s="548"/>
      <c r="D77" s="549"/>
    </row>
    <row r="78" spans="2:4" s="547" customFormat="1" ht="14.25">
      <c r="B78" s="548"/>
      <c r="D78" s="549"/>
    </row>
    <row r="79" spans="2:4" s="547" customFormat="1" ht="14.25">
      <c r="B79" s="548"/>
      <c r="D79" s="549"/>
    </row>
    <row r="80" spans="2:4" s="547" customFormat="1" ht="14.25">
      <c r="B80" s="548"/>
      <c r="D80" s="549"/>
    </row>
    <row r="81" spans="2:4" s="547" customFormat="1" ht="14.25">
      <c r="B81" s="548"/>
      <c r="D81" s="549"/>
    </row>
    <row r="82" spans="2:4" s="547" customFormat="1" ht="14.25">
      <c r="B82" s="548"/>
      <c r="D82" s="549"/>
    </row>
    <row r="83" spans="2:4" s="547" customFormat="1" ht="14.25">
      <c r="B83" s="548"/>
      <c r="D83" s="549"/>
    </row>
    <row r="84" spans="2:4" s="547" customFormat="1" ht="14.25">
      <c r="B84" s="548"/>
      <c r="D84" s="549"/>
    </row>
    <row r="85" spans="2:4" s="547" customFormat="1" ht="14.25">
      <c r="B85" s="548"/>
      <c r="D85" s="549"/>
    </row>
    <row r="86" spans="2:4" s="547" customFormat="1" ht="14.25">
      <c r="B86" s="548"/>
      <c r="D86" s="549"/>
    </row>
    <row r="87" spans="2:4" s="547" customFormat="1" ht="14.25">
      <c r="B87" s="548"/>
      <c r="D87" s="549"/>
    </row>
    <row r="88" spans="2:4" s="547" customFormat="1" ht="14.25">
      <c r="B88" s="548"/>
      <c r="D88" s="549"/>
    </row>
    <row r="89" spans="2:4" s="547" customFormat="1" ht="14.25">
      <c r="B89" s="548"/>
      <c r="D89" s="549"/>
    </row>
    <row r="90" spans="2:4" s="547" customFormat="1" ht="14.25">
      <c r="B90" s="548"/>
      <c r="D90" s="549"/>
    </row>
    <row r="91" spans="2:4" s="547" customFormat="1" ht="14.25">
      <c r="B91" s="548"/>
      <c r="D91" s="549"/>
    </row>
    <row r="92" spans="2:4" s="547" customFormat="1" ht="14.25">
      <c r="B92" s="548"/>
      <c r="D92" s="549"/>
    </row>
    <row r="93" spans="2:4" s="547" customFormat="1" ht="14.25">
      <c r="B93" s="548"/>
      <c r="D93" s="549"/>
    </row>
    <row r="94" spans="2:4" s="547" customFormat="1" ht="14.25">
      <c r="B94" s="548"/>
      <c r="D94" s="549"/>
    </row>
    <row r="95" spans="2:4" s="547" customFormat="1" ht="14.25">
      <c r="B95" s="548"/>
      <c r="D95" s="549"/>
    </row>
    <row r="96" spans="2:4" s="547" customFormat="1" ht="14.25">
      <c r="B96" s="548"/>
      <c r="D96" s="549"/>
    </row>
    <row r="97" spans="2:4" s="547" customFormat="1" ht="14.25">
      <c r="B97" s="548"/>
      <c r="D97" s="549"/>
    </row>
    <row r="98" spans="2:4" s="547" customFormat="1" ht="14.25">
      <c r="B98" s="548"/>
      <c r="D98" s="549"/>
    </row>
    <row r="99" spans="2:4" s="547" customFormat="1" ht="14.25">
      <c r="B99" s="548"/>
      <c r="D99" s="549"/>
    </row>
    <row r="100" spans="2:4" s="547" customFormat="1" ht="14.25">
      <c r="B100" s="548"/>
      <c r="D100" s="549"/>
    </row>
    <row r="101" spans="2:4" s="547" customFormat="1" ht="14.25">
      <c r="B101" s="548"/>
      <c r="D101" s="549"/>
    </row>
    <row r="102" spans="2:4" s="547" customFormat="1" ht="14.25">
      <c r="B102" s="548"/>
      <c r="D102" s="549"/>
    </row>
    <row r="103" spans="2:4" s="547" customFormat="1" ht="14.25">
      <c r="B103" s="548"/>
      <c r="D103" s="549"/>
    </row>
    <row r="104" spans="2:4" s="547" customFormat="1" ht="14.25">
      <c r="B104" s="548"/>
      <c r="D104" s="549"/>
    </row>
    <row r="105" spans="2:4" s="547" customFormat="1" ht="14.25">
      <c r="B105" s="548"/>
      <c r="D105" s="549"/>
    </row>
    <row r="106" spans="2:4" s="547" customFormat="1" ht="14.25">
      <c r="B106" s="548"/>
      <c r="D106" s="549"/>
    </row>
    <row r="107" spans="2:4" s="547" customFormat="1" ht="14.25">
      <c r="B107" s="548"/>
      <c r="D107" s="549"/>
    </row>
    <row r="108" spans="2:4" s="547" customFormat="1" ht="14.25">
      <c r="B108" s="548"/>
      <c r="D108" s="549"/>
    </row>
    <row r="109" spans="2:4" s="547" customFormat="1" ht="14.25">
      <c r="B109" s="548"/>
      <c r="D109" s="549"/>
    </row>
    <row r="110" spans="2:4" s="547" customFormat="1" ht="14.25">
      <c r="B110" s="548"/>
      <c r="D110" s="549"/>
    </row>
    <row r="111" spans="2:4" s="547" customFormat="1" ht="14.25">
      <c r="B111" s="548"/>
      <c r="D111" s="549"/>
    </row>
    <row r="112" spans="2:4" s="547" customFormat="1" ht="14.25">
      <c r="B112" s="548"/>
      <c r="D112" s="549"/>
    </row>
    <row r="113" spans="2:4" s="547" customFormat="1" ht="14.25">
      <c r="B113" s="548"/>
      <c r="D113" s="549"/>
    </row>
    <row r="114" spans="2:4" s="547" customFormat="1" ht="14.25">
      <c r="B114" s="548"/>
      <c r="D114" s="549"/>
    </row>
    <row r="115" spans="2:4" s="547" customFormat="1" ht="14.25">
      <c r="B115" s="548"/>
      <c r="D115" s="549"/>
    </row>
    <row r="116" spans="2:4" s="547" customFormat="1" ht="14.25">
      <c r="B116" s="548"/>
      <c r="D116" s="549"/>
    </row>
    <row r="117" spans="2:4" s="547" customFormat="1" ht="14.25">
      <c r="B117" s="548"/>
      <c r="D117" s="549"/>
    </row>
    <row r="118" spans="2:4" s="547" customFormat="1" ht="14.25">
      <c r="B118" s="548"/>
      <c r="D118" s="549"/>
    </row>
    <row r="119" spans="2:4" s="547" customFormat="1" ht="14.25">
      <c r="B119" s="548"/>
      <c r="D119" s="549"/>
    </row>
    <row r="120" spans="2:4" s="547" customFormat="1" ht="14.25">
      <c r="B120" s="548"/>
      <c r="D120" s="549"/>
    </row>
    <row r="121" spans="2:4" s="547" customFormat="1" ht="14.25">
      <c r="B121" s="548"/>
      <c r="D121" s="549"/>
    </row>
    <row r="122" spans="2:4" s="547" customFormat="1" ht="14.25">
      <c r="B122" s="548"/>
      <c r="D122" s="549"/>
    </row>
    <row r="123" spans="2:4" s="547" customFormat="1" ht="14.25">
      <c r="B123" s="548"/>
      <c r="D123" s="549"/>
    </row>
    <row r="124" spans="2:4" s="547" customFormat="1" ht="14.25">
      <c r="B124" s="548"/>
      <c r="D124" s="549"/>
    </row>
    <row r="125" spans="2:4" s="547" customFormat="1" ht="14.25">
      <c r="B125" s="548"/>
      <c r="D125" s="549"/>
    </row>
    <row r="126" spans="2:4" s="547" customFormat="1" ht="14.25">
      <c r="B126" s="548"/>
      <c r="D126" s="549"/>
    </row>
    <row r="127" spans="2:4" s="547" customFormat="1" ht="14.25">
      <c r="B127" s="548"/>
      <c r="D127" s="549"/>
    </row>
    <row r="128" spans="2:4" s="547" customFormat="1" ht="14.25">
      <c r="B128" s="548"/>
      <c r="D128" s="549"/>
    </row>
    <row r="129" spans="2:4" s="547" customFormat="1" ht="14.25">
      <c r="B129" s="548"/>
      <c r="D129" s="549"/>
    </row>
    <row r="130" spans="2:4" s="547" customFormat="1" ht="14.25">
      <c r="B130" s="548"/>
      <c r="D130" s="549"/>
    </row>
    <row r="131" spans="2:4" s="547" customFormat="1" ht="14.25">
      <c r="B131" s="548"/>
      <c r="D131" s="549"/>
    </row>
    <row r="132" spans="2:4" s="547" customFormat="1" ht="14.25">
      <c r="B132" s="548"/>
      <c r="D132" s="549"/>
    </row>
    <row r="133" spans="2:4" s="547" customFormat="1" ht="14.25">
      <c r="B133" s="548"/>
      <c r="D133" s="549"/>
    </row>
    <row r="134" spans="2:4" s="547" customFormat="1" ht="14.25">
      <c r="B134" s="548"/>
      <c r="D134" s="549"/>
    </row>
    <row r="135" spans="2:4" s="547" customFormat="1" ht="14.25">
      <c r="B135" s="548"/>
      <c r="D135" s="549"/>
    </row>
    <row r="136" spans="2:4" s="547" customFormat="1" ht="14.25">
      <c r="B136" s="548"/>
      <c r="D136" s="549"/>
    </row>
    <row r="137" spans="2:4" s="547" customFormat="1" ht="14.25">
      <c r="B137" s="548"/>
      <c r="D137" s="549"/>
    </row>
    <row r="138" spans="2:4" s="547" customFormat="1" ht="14.25">
      <c r="B138" s="548"/>
      <c r="D138" s="549"/>
    </row>
    <row r="139" spans="2:4" s="547" customFormat="1" ht="14.25">
      <c r="B139" s="548"/>
      <c r="D139" s="549"/>
    </row>
    <row r="140" spans="2:4" s="547" customFormat="1" ht="14.25">
      <c r="B140" s="548"/>
      <c r="D140" s="549"/>
    </row>
    <row r="141" spans="2:4" s="547" customFormat="1" ht="14.25">
      <c r="B141" s="548"/>
      <c r="D141" s="549"/>
    </row>
    <row r="142" spans="2:4" s="547" customFormat="1" ht="14.25">
      <c r="B142" s="548"/>
      <c r="D142" s="549"/>
    </row>
    <row r="143" spans="2:4" s="547" customFormat="1" ht="14.25">
      <c r="B143" s="548"/>
      <c r="D143" s="549"/>
    </row>
    <row r="144" spans="2:4" s="547" customFormat="1" ht="14.25">
      <c r="B144" s="548"/>
      <c r="D144" s="549"/>
    </row>
    <row r="145" spans="2:4" s="547" customFormat="1" ht="14.25">
      <c r="B145" s="548"/>
      <c r="D145" s="549"/>
    </row>
    <row r="146" spans="2:4" s="547" customFormat="1" ht="14.25">
      <c r="B146" s="548"/>
      <c r="D146" s="549"/>
    </row>
    <row r="147" spans="2:4" s="547" customFormat="1" ht="14.25">
      <c r="B147" s="548"/>
      <c r="D147" s="549"/>
    </row>
    <row r="148" spans="2:4" s="547" customFormat="1" ht="14.25">
      <c r="B148" s="548"/>
      <c r="D148" s="549"/>
    </row>
    <row r="149" spans="2:4" s="547" customFormat="1" ht="14.25">
      <c r="B149" s="548"/>
      <c r="D149" s="549"/>
    </row>
    <row r="150" spans="2:4" s="547" customFormat="1" ht="14.25">
      <c r="B150" s="548"/>
      <c r="D150" s="549"/>
    </row>
    <row r="151" spans="2:4" s="547" customFormat="1" ht="14.25">
      <c r="B151" s="548"/>
      <c r="D151" s="549"/>
    </row>
    <row r="152" spans="2:4" s="547" customFormat="1" ht="14.25">
      <c r="B152" s="548"/>
      <c r="D152" s="549"/>
    </row>
    <row r="153" spans="2:4" s="547" customFormat="1" ht="14.25">
      <c r="B153" s="548"/>
      <c r="D153" s="549"/>
    </row>
    <row r="154" spans="2:4" s="547" customFormat="1" ht="14.25">
      <c r="B154" s="548"/>
      <c r="D154" s="549"/>
    </row>
    <row r="155" spans="2:4" s="547" customFormat="1" ht="14.25">
      <c r="B155" s="548"/>
      <c r="D155" s="549"/>
    </row>
    <row r="156" spans="2:4" s="547" customFormat="1" ht="14.25">
      <c r="B156" s="548"/>
      <c r="D156" s="549"/>
    </row>
    <row r="157" spans="2:4" s="547" customFormat="1" ht="14.25">
      <c r="B157" s="548"/>
      <c r="D157" s="549"/>
    </row>
    <row r="158" spans="2:4" s="547" customFormat="1" ht="14.25">
      <c r="B158" s="548"/>
      <c r="D158" s="549"/>
    </row>
    <row r="159" spans="2:4" s="547" customFormat="1" ht="14.25">
      <c r="B159" s="548"/>
      <c r="D159" s="549"/>
    </row>
    <row r="160" spans="2:4" s="547" customFormat="1" ht="14.25">
      <c r="B160" s="548"/>
      <c r="D160" s="549"/>
    </row>
    <row r="161" spans="2:4" s="547" customFormat="1" ht="14.25">
      <c r="B161" s="548"/>
      <c r="D161" s="549"/>
    </row>
    <row r="162" spans="2:4" s="547" customFormat="1" ht="14.25">
      <c r="B162" s="548"/>
      <c r="D162" s="549"/>
    </row>
    <row r="163" spans="2:4" s="547" customFormat="1" ht="14.25">
      <c r="B163" s="548"/>
      <c r="D163" s="549"/>
    </row>
    <row r="164" spans="2:4" s="547" customFormat="1" ht="14.25">
      <c r="B164" s="548"/>
      <c r="D164" s="549"/>
    </row>
    <row r="165" spans="2:4" s="547" customFormat="1" ht="14.25">
      <c r="B165" s="548"/>
      <c r="D165" s="549"/>
    </row>
    <row r="166" spans="2:4" s="547" customFormat="1" ht="14.25">
      <c r="B166" s="548"/>
      <c r="D166" s="549"/>
    </row>
    <row r="167" spans="2:4" s="547" customFormat="1" ht="14.25">
      <c r="B167" s="548"/>
      <c r="D167" s="549"/>
    </row>
    <row r="168" spans="2:4" s="547" customFormat="1" ht="14.25">
      <c r="B168" s="548"/>
      <c r="D168" s="549"/>
    </row>
    <row r="169" spans="2:4" s="547" customFormat="1" ht="14.25">
      <c r="B169" s="548"/>
      <c r="D169" s="549"/>
    </row>
    <row r="170" spans="2:4" s="547" customFormat="1" ht="14.25">
      <c r="B170" s="548"/>
      <c r="D170" s="549"/>
    </row>
    <row r="171" spans="2:4" s="547" customFormat="1" ht="14.25">
      <c r="B171" s="548"/>
      <c r="D171" s="549"/>
    </row>
    <row r="172" spans="2:4" s="547" customFormat="1" ht="14.25">
      <c r="B172" s="548"/>
      <c r="D172" s="549"/>
    </row>
    <row r="173" spans="2:4" s="547" customFormat="1" ht="14.25">
      <c r="B173" s="548"/>
      <c r="D173" s="549"/>
    </row>
    <row r="174" spans="2:4" s="547" customFormat="1" ht="14.25">
      <c r="B174" s="548"/>
      <c r="D174" s="549"/>
    </row>
    <row r="175" spans="2:4" s="547" customFormat="1" ht="14.25">
      <c r="B175" s="548"/>
      <c r="D175" s="549"/>
    </row>
    <row r="176" spans="2:4" s="547" customFormat="1" ht="14.25">
      <c r="B176" s="548"/>
      <c r="D176" s="549"/>
    </row>
    <row r="177" spans="2:4" s="547" customFormat="1" ht="14.25">
      <c r="B177" s="548"/>
      <c r="D177" s="549"/>
    </row>
    <row r="178" spans="2:4" s="547" customFormat="1" ht="14.25">
      <c r="B178" s="548"/>
      <c r="D178" s="549"/>
    </row>
    <row r="179" spans="2:4" s="547" customFormat="1" ht="14.25">
      <c r="B179" s="548"/>
      <c r="D179" s="549"/>
    </row>
    <row r="180" spans="2:4" s="547" customFormat="1" ht="14.25">
      <c r="B180" s="548"/>
      <c r="D180" s="549"/>
    </row>
    <row r="181" spans="2:4" s="547" customFormat="1" ht="14.25">
      <c r="B181" s="548"/>
      <c r="D181" s="549"/>
    </row>
    <row r="182" spans="2:4" s="547" customFormat="1" ht="14.25">
      <c r="B182" s="548"/>
      <c r="D182" s="549"/>
    </row>
    <row r="183" spans="2:4" s="547" customFormat="1" ht="14.25">
      <c r="B183" s="548"/>
      <c r="D183" s="549"/>
    </row>
    <row r="184" spans="2:4" s="547" customFormat="1" ht="14.25">
      <c r="B184" s="548"/>
      <c r="D184" s="549"/>
    </row>
    <row r="185" spans="2:4" s="547" customFormat="1" ht="14.25">
      <c r="B185" s="548"/>
      <c r="D185" s="549"/>
    </row>
    <row r="186" spans="2:4" s="547" customFormat="1" ht="14.25">
      <c r="B186" s="548"/>
      <c r="D186" s="549"/>
    </row>
    <row r="187" spans="2:4" s="547" customFormat="1" ht="14.25">
      <c r="B187" s="548"/>
      <c r="D187" s="549"/>
    </row>
    <row r="188" spans="2:4" s="547" customFormat="1" ht="14.25">
      <c r="B188" s="548"/>
      <c r="D188" s="549"/>
    </row>
    <row r="189" spans="2:4" s="547" customFormat="1" ht="14.25">
      <c r="B189" s="548"/>
      <c r="D189" s="549"/>
    </row>
    <row r="190" spans="2:4" s="547" customFormat="1" ht="14.25">
      <c r="B190" s="548"/>
      <c r="D190" s="549"/>
    </row>
    <row r="191" spans="2:4" s="547" customFormat="1" ht="14.25">
      <c r="B191" s="548"/>
      <c r="D191" s="549"/>
    </row>
    <row r="192" spans="2:4" s="547" customFormat="1" ht="14.25">
      <c r="B192" s="548"/>
      <c r="D192" s="549"/>
    </row>
    <row r="193" spans="2:4" s="547" customFormat="1" ht="14.25">
      <c r="B193" s="548"/>
      <c r="D193" s="549"/>
    </row>
    <row r="194" spans="2:4" s="547" customFormat="1" ht="14.25">
      <c r="B194" s="548"/>
      <c r="D194" s="549"/>
    </row>
    <row r="195" spans="2:4" s="547" customFormat="1" ht="14.25">
      <c r="B195" s="548"/>
      <c r="D195" s="549"/>
    </row>
    <row r="196" spans="2:4" s="547" customFormat="1" ht="14.25">
      <c r="B196" s="548"/>
      <c r="D196" s="549"/>
    </row>
    <row r="197" spans="2:4" s="547" customFormat="1" ht="14.25">
      <c r="B197" s="548"/>
      <c r="D197" s="549"/>
    </row>
    <row r="198" spans="2:4" s="547" customFormat="1" ht="14.25">
      <c r="B198" s="548"/>
      <c r="D198" s="549"/>
    </row>
    <row r="199" spans="2:4" s="547" customFormat="1" ht="14.25">
      <c r="B199" s="548"/>
      <c r="D199" s="549"/>
    </row>
    <row r="200" spans="2:4" s="547" customFormat="1" ht="14.25">
      <c r="B200" s="548"/>
      <c r="D200" s="549"/>
    </row>
    <row r="201" spans="2:4" s="547" customFormat="1" ht="14.25">
      <c r="B201" s="548"/>
      <c r="D201" s="549"/>
    </row>
    <row r="202" spans="2:4" s="547" customFormat="1" ht="14.25">
      <c r="B202" s="548"/>
      <c r="D202" s="549"/>
    </row>
    <row r="203" spans="2:4" s="547" customFormat="1" ht="14.25">
      <c r="B203" s="548"/>
      <c r="D203" s="549"/>
    </row>
    <row r="204" spans="2:4" s="547" customFormat="1" ht="14.25">
      <c r="B204" s="548"/>
      <c r="D204" s="549"/>
    </row>
    <row r="205" spans="2:4" s="547" customFormat="1" ht="14.25">
      <c r="B205" s="548"/>
      <c r="D205" s="549"/>
    </row>
    <row r="206" spans="2:4" s="547" customFormat="1" ht="14.25">
      <c r="B206" s="548"/>
      <c r="D206" s="549"/>
    </row>
    <row r="207" spans="2:4" s="547" customFormat="1" ht="14.25">
      <c r="B207" s="548"/>
      <c r="D207" s="549"/>
    </row>
    <row r="208" spans="2:4" s="547" customFormat="1" ht="14.25">
      <c r="B208" s="548"/>
      <c r="D208" s="549"/>
    </row>
    <row r="209" spans="2:4" s="547" customFormat="1" ht="14.25">
      <c r="B209" s="548"/>
      <c r="D209" s="549"/>
    </row>
    <row r="210" spans="2:4" s="547" customFormat="1" ht="14.25">
      <c r="B210" s="548"/>
      <c r="D210" s="549"/>
    </row>
    <row r="211" spans="2:4" s="547" customFormat="1" ht="14.25">
      <c r="B211" s="548"/>
      <c r="D211" s="549"/>
    </row>
    <row r="212" spans="2:4" s="547" customFormat="1" ht="14.25">
      <c r="B212" s="548"/>
      <c r="D212" s="549"/>
    </row>
    <row r="213" spans="2:4" s="547" customFormat="1" ht="14.25">
      <c r="B213" s="548"/>
      <c r="D213" s="549"/>
    </row>
    <row r="214" spans="2:4" s="547" customFormat="1" ht="14.25">
      <c r="B214" s="548"/>
      <c r="D214" s="549"/>
    </row>
    <row r="215" spans="2:4" s="547" customFormat="1" ht="14.25">
      <c r="B215" s="548"/>
      <c r="D215" s="549"/>
    </row>
    <row r="216" spans="2:4" s="547" customFormat="1" ht="14.25">
      <c r="B216" s="548"/>
      <c r="D216" s="549"/>
    </row>
    <row r="217" spans="2:4" s="547" customFormat="1" ht="14.25">
      <c r="B217" s="548"/>
      <c r="D217" s="549"/>
    </row>
    <row r="218" spans="2:4" s="547" customFormat="1" ht="14.25">
      <c r="B218" s="548"/>
      <c r="D218" s="549"/>
    </row>
    <row r="219" spans="2:4" s="547" customFormat="1" ht="14.25">
      <c r="B219" s="548"/>
      <c r="D219" s="549"/>
    </row>
    <row r="220" spans="2:4" s="547" customFormat="1" ht="14.25">
      <c r="B220" s="548"/>
      <c r="D220" s="549"/>
    </row>
    <row r="221" spans="2:4" s="547" customFormat="1" ht="14.25">
      <c r="B221" s="548"/>
      <c r="D221" s="549"/>
    </row>
    <row r="222" spans="2:4" s="547" customFormat="1" ht="14.25">
      <c r="B222" s="548"/>
      <c r="D222" s="549"/>
    </row>
    <row r="223" spans="2:4" s="547" customFormat="1" ht="14.25">
      <c r="B223" s="548"/>
      <c r="D223" s="549"/>
    </row>
    <row r="224" spans="2:4" s="547" customFormat="1" ht="14.25">
      <c r="B224" s="548"/>
      <c r="D224" s="549"/>
    </row>
    <row r="225" spans="2:4" s="547" customFormat="1" ht="14.25">
      <c r="B225" s="548"/>
      <c r="D225" s="549"/>
    </row>
    <row r="226" spans="2:4" s="547" customFormat="1" ht="14.25">
      <c r="B226" s="548"/>
      <c r="D226" s="549"/>
    </row>
    <row r="227" spans="2:4" s="547" customFormat="1" ht="14.25">
      <c r="B227" s="548"/>
      <c r="D227" s="549"/>
    </row>
    <row r="228" spans="2:4" s="547" customFormat="1" ht="14.25">
      <c r="B228" s="548"/>
      <c r="D228" s="549"/>
    </row>
    <row r="229" spans="2:4" s="547" customFormat="1" ht="14.25">
      <c r="B229" s="548"/>
      <c r="D229" s="549"/>
    </row>
    <row r="230" spans="2:4" s="547" customFormat="1" ht="14.25">
      <c r="B230" s="548"/>
      <c r="D230" s="549"/>
    </row>
    <row r="231" spans="2:4" s="547" customFormat="1" ht="14.25">
      <c r="B231" s="548"/>
      <c r="D231" s="549"/>
    </row>
    <row r="232" spans="2:4" s="547" customFormat="1" ht="14.25">
      <c r="B232" s="548"/>
      <c r="D232" s="549"/>
    </row>
    <row r="233" spans="2:4" s="547" customFormat="1" ht="14.25">
      <c r="B233" s="548"/>
      <c r="D233" s="549"/>
    </row>
    <row r="234" spans="2:4" s="547" customFormat="1" ht="14.25">
      <c r="B234" s="548"/>
      <c r="D234" s="549"/>
    </row>
    <row r="235" spans="2:4" s="547" customFormat="1" ht="14.25">
      <c r="B235" s="548"/>
      <c r="D235" s="549"/>
    </row>
    <row r="236" spans="2:4" s="547" customFormat="1" ht="14.25">
      <c r="B236" s="548"/>
      <c r="D236" s="549"/>
    </row>
    <row r="237" spans="2:4" s="547" customFormat="1" ht="14.25">
      <c r="B237" s="548"/>
      <c r="D237" s="549"/>
    </row>
    <row r="238" spans="2:4" s="547" customFormat="1" ht="14.25">
      <c r="B238" s="548"/>
      <c r="D238" s="549"/>
    </row>
    <row r="239" spans="2:4" s="547" customFormat="1" ht="14.25">
      <c r="B239" s="548"/>
      <c r="D239" s="549"/>
    </row>
    <row r="240" spans="2:4" s="547" customFormat="1" ht="14.25">
      <c r="B240" s="548"/>
      <c r="D240" s="549"/>
    </row>
    <row r="241" spans="2:4" s="547" customFormat="1" ht="14.25">
      <c r="B241" s="548"/>
      <c r="D241" s="549"/>
    </row>
    <row r="242" spans="2:4" s="547" customFormat="1" ht="14.25">
      <c r="B242" s="548"/>
      <c r="D242" s="549"/>
    </row>
    <row r="243" spans="2:4" s="547" customFormat="1" ht="14.25">
      <c r="B243" s="548"/>
      <c r="D243" s="549"/>
    </row>
    <row r="244" spans="2:4" s="547" customFormat="1" ht="14.25">
      <c r="B244" s="548"/>
      <c r="D244" s="549"/>
    </row>
    <row r="245" spans="2:4" s="547" customFormat="1" ht="14.25">
      <c r="B245" s="548"/>
      <c r="D245" s="549"/>
    </row>
    <row r="246" spans="2:4" s="547" customFormat="1" ht="14.25">
      <c r="B246" s="548"/>
      <c r="D246" s="549"/>
    </row>
    <row r="247" spans="2:4" s="547" customFormat="1" ht="14.25">
      <c r="B247" s="548"/>
      <c r="D247" s="549"/>
    </row>
    <row r="248" spans="2:4" s="547" customFormat="1" ht="14.25">
      <c r="B248" s="548"/>
      <c r="D248" s="549"/>
    </row>
    <row r="249" spans="2:4" s="547" customFormat="1" ht="14.25">
      <c r="B249" s="548"/>
      <c r="D249" s="549"/>
    </row>
    <row r="250" spans="2:4" s="547" customFormat="1" ht="14.25">
      <c r="B250" s="548"/>
      <c r="D250" s="549"/>
    </row>
    <row r="251" spans="2:4" s="547" customFormat="1" ht="14.25">
      <c r="B251" s="548"/>
      <c r="D251" s="549"/>
    </row>
    <row r="252" spans="2:4" s="547" customFormat="1" ht="14.25">
      <c r="B252" s="548"/>
      <c r="D252" s="549"/>
    </row>
    <row r="253" spans="2:4" s="547" customFormat="1" ht="14.25">
      <c r="B253" s="548"/>
      <c r="D253" s="549"/>
    </row>
    <row r="254" spans="2:4" s="547" customFormat="1" ht="14.25">
      <c r="B254" s="548"/>
      <c r="D254" s="549"/>
    </row>
    <row r="255" spans="2:4" s="547" customFormat="1" ht="14.25">
      <c r="B255" s="548"/>
      <c r="D255" s="549"/>
    </row>
    <row r="256" spans="2:4" s="547" customFormat="1" ht="14.25">
      <c r="B256" s="548"/>
      <c r="D256" s="549"/>
    </row>
    <row r="257" spans="2:4" s="547" customFormat="1" ht="14.25">
      <c r="B257" s="548"/>
      <c r="D257" s="549"/>
    </row>
    <row r="258" spans="2:4" s="547" customFormat="1" ht="14.25">
      <c r="B258" s="548"/>
      <c r="D258" s="549"/>
    </row>
    <row r="259" spans="2:4" s="547" customFormat="1" ht="14.25">
      <c r="B259" s="548"/>
      <c r="D259" s="549"/>
    </row>
    <row r="260" spans="2:4" s="547" customFormat="1" ht="14.25">
      <c r="B260" s="548"/>
      <c r="D260" s="549"/>
    </row>
    <row r="261" spans="2:4" s="547" customFormat="1" ht="14.25">
      <c r="B261" s="548"/>
      <c r="D261" s="549"/>
    </row>
    <row r="262" spans="2:4" s="547" customFormat="1" ht="14.25">
      <c r="B262" s="548"/>
      <c r="D262" s="549"/>
    </row>
    <row r="263" spans="2:4" s="547" customFormat="1" ht="14.25">
      <c r="B263" s="548"/>
      <c r="D263" s="549"/>
    </row>
    <row r="264" spans="2:4" s="547" customFormat="1" ht="14.25">
      <c r="B264" s="548"/>
      <c r="D264" s="549"/>
    </row>
    <row r="265" spans="2:4" s="547" customFormat="1" ht="14.25">
      <c r="B265" s="548"/>
      <c r="D265" s="549"/>
    </row>
    <row r="266" spans="2:4" s="547" customFormat="1" ht="14.25">
      <c r="B266" s="548"/>
      <c r="D266" s="549"/>
    </row>
    <row r="267" spans="2:4" s="547" customFormat="1" ht="14.25">
      <c r="B267" s="548"/>
      <c r="D267" s="549"/>
    </row>
    <row r="268" spans="2:4" s="547" customFormat="1" ht="14.25">
      <c r="B268" s="548"/>
      <c r="D268" s="549"/>
    </row>
    <row r="269" spans="2:4" s="547" customFormat="1" ht="14.25">
      <c r="B269" s="548"/>
      <c r="D269" s="549"/>
    </row>
    <row r="270" spans="2:4" s="547" customFormat="1" ht="14.25">
      <c r="B270" s="548"/>
      <c r="D270" s="549"/>
    </row>
    <row r="271" spans="2:4" s="547" customFormat="1" ht="14.25">
      <c r="B271" s="548"/>
      <c r="D271" s="549"/>
    </row>
    <row r="272" spans="2:4" s="547" customFormat="1" ht="14.25">
      <c r="B272" s="548"/>
      <c r="D272" s="549"/>
    </row>
    <row r="273" spans="2:4" s="547" customFormat="1" ht="14.25">
      <c r="B273" s="548"/>
      <c r="D273" s="549"/>
    </row>
    <row r="274" spans="2:4" s="547" customFormat="1" ht="14.25">
      <c r="B274" s="548"/>
      <c r="D274" s="549"/>
    </row>
    <row r="275" spans="2:4" s="547" customFormat="1" ht="14.25">
      <c r="B275" s="548"/>
      <c r="D275" s="549"/>
    </row>
    <row r="276" spans="2:4" s="547" customFormat="1" ht="14.25">
      <c r="B276" s="548"/>
      <c r="D276" s="549"/>
    </row>
    <row r="277" spans="2:4" s="547" customFormat="1" ht="14.25">
      <c r="B277" s="548"/>
      <c r="D277" s="549"/>
    </row>
    <row r="278" spans="2:4" s="547" customFormat="1" ht="14.25">
      <c r="B278" s="548"/>
      <c r="D278" s="549"/>
    </row>
    <row r="279" spans="2:4" s="547" customFormat="1" ht="14.25">
      <c r="B279" s="548"/>
      <c r="D279" s="549"/>
    </row>
    <row r="280" spans="2:4" s="547" customFormat="1" ht="14.25">
      <c r="B280" s="548"/>
      <c r="D280" s="549"/>
    </row>
    <row r="281" spans="2:4" s="547" customFormat="1" ht="14.25">
      <c r="B281" s="548"/>
      <c r="D281" s="549"/>
    </row>
    <row r="282" spans="2:4" s="547" customFormat="1" ht="14.25">
      <c r="B282" s="548"/>
      <c r="D282" s="549"/>
    </row>
    <row r="283" spans="2:4" s="547" customFormat="1" ht="14.25">
      <c r="B283" s="548"/>
      <c r="D283" s="549"/>
    </row>
    <row r="284" spans="2:4" s="547" customFormat="1" ht="14.25">
      <c r="B284" s="548"/>
      <c r="D284" s="549"/>
    </row>
    <row r="285" spans="2:4" s="547" customFormat="1" ht="14.25">
      <c r="B285" s="548"/>
      <c r="D285" s="549"/>
    </row>
    <row r="286" spans="2:4" s="547" customFormat="1" ht="14.25">
      <c r="B286" s="548"/>
      <c r="D286" s="549"/>
    </row>
    <row r="287" spans="2:4" s="547" customFormat="1" ht="14.25">
      <c r="B287" s="548"/>
      <c r="D287" s="549"/>
    </row>
    <row r="288" spans="2:4" s="547" customFormat="1" ht="14.25">
      <c r="B288" s="548"/>
      <c r="D288" s="549"/>
    </row>
    <row r="289" spans="2:4" s="547" customFormat="1" ht="14.25">
      <c r="B289" s="548"/>
      <c r="D289" s="549"/>
    </row>
    <row r="290" spans="2:4" s="547" customFormat="1" ht="14.25">
      <c r="B290" s="548"/>
      <c r="D290" s="549"/>
    </row>
    <row r="291" spans="2:4" s="547" customFormat="1" ht="14.25">
      <c r="B291" s="548"/>
      <c r="D291" s="549"/>
    </row>
    <row r="292" spans="2:4" s="547" customFormat="1" ht="14.25">
      <c r="B292" s="548"/>
      <c r="D292" s="549"/>
    </row>
    <row r="293" spans="2:4" s="547" customFormat="1" ht="14.25">
      <c r="B293" s="548"/>
      <c r="D293" s="549"/>
    </row>
    <row r="294" spans="2:4" s="547" customFormat="1" ht="14.25">
      <c r="B294" s="548"/>
      <c r="D294" s="549"/>
    </row>
    <row r="295" spans="2:4" s="547" customFormat="1" ht="14.25">
      <c r="B295" s="548"/>
      <c r="D295" s="549"/>
    </row>
    <row r="296" spans="2:4" s="547" customFormat="1" ht="14.25">
      <c r="B296" s="548"/>
      <c r="D296" s="549"/>
    </row>
    <row r="297" spans="2:4" s="547" customFormat="1" ht="14.25">
      <c r="B297" s="548"/>
      <c r="D297" s="549"/>
    </row>
    <row r="298" spans="2:4" s="547" customFormat="1" ht="14.25">
      <c r="B298" s="548"/>
      <c r="D298" s="549"/>
    </row>
    <row r="299" spans="2:4" s="547" customFormat="1" ht="14.25">
      <c r="B299" s="548"/>
      <c r="D299" s="549"/>
    </row>
    <row r="300" spans="2:4" s="547" customFormat="1" ht="14.25">
      <c r="B300" s="548"/>
      <c r="D300" s="549"/>
    </row>
    <row r="301" spans="2:4" s="547" customFormat="1" ht="14.25">
      <c r="B301" s="548"/>
      <c r="D301" s="549"/>
    </row>
    <row r="302" spans="2:4" s="547" customFormat="1" ht="14.25">
      <c r="B302" s="548"/>
      <c r="D302" s="549"/>
    </row>
    <row r="303" spans="2:4" s="547" customFormat="1" ht="14.25">
      <c r="B303" s="548"/>
      <c r="D303" s="549"/>
    </row>
    <row r="304" spans="2:4" s="547" customFormat="1" ht="14.25">
      <c r="B304" s="548"/>
      <c r="D304" s="549"/>
    </row>
    <row r="305" spans="2:4" s="547" customFormat="1" ht="14.25">
      <c r="B305" s="548"/>
      <c r="D305" s="549"/>
    </row>
    <row r="306" spans="2:4" s="547" customFormat="1" ht="14.25">
      <c r="B306" s="548"/>
      <c r="D306" s="549"/>
    </row>
    <row r="307" spans="2:4" s="547" customFormat="1" ht="14.25">
      <c r="B307" s="548"/>
      <c r="D307" s="549"/>
    </row>
    <row r="308" spans="2:4" s="547" customFormat="1" ht="14.25">
      <c r="B308" s="548"/>
      <c r="D308" s="549"/>
    </row>
    <row r="309" spans="2:4" s="547" customFormat="1" ht="14.25">
      <c r="B309" s="548"/>
      <c r="D309" s="549"/>
    </row>
    <row r="310" spans="2:4" s="547" customFormat="1" ht="14.25">
      <c r="B310" s="548"/>
      <c r="D310" s="549"/>
    </row>
    <row r="311" spans="2:4" s="547" customFormat="1" ht="14.25">
      <c r="B311" s="548"/>
      <c r="D311" s="549"/>
    </row>
    <row r="312" spans="2:4" s="547" customFormat="1" ht="14.25">
      <c r="B312" s="548"/>
      <c r="D312" s="549"/>
    </row>
    <row r="313" spans="2:4" s="547" customFormat="1" ht="14.25">
      <c r="B313" s="548"/>
      <c r="D313" s="549"/>
    </row>
    <row r="314" spans="2:4" s="547" customFormat="1" ht="14.25">
      <c r="B314" s="548"/>
      <c r="D314" s="549"/>
    </row>
    <row r="315" spans="2:4" s="547" customFormat="1" ht="14.25">
      <c r="B315" s="548"/>
      <c r="D315" s="549"/>
    </row>
    <row r="316" spans="2:4" s="547" customFormat="1" ht="14.25">
      <c r="B316" s="548"/>
      <c r="D316" s="549"/>
    </row>
    <row r="317" spans="2:4" s="547" customFormat="1" ht="14.25">
      <c r="B317" s="548"/>
      <c r="D317" s="549"/>
    </row>
    <row r="318" spans="2:4" s="547" customFormat="1" ht="14.25">
      <c r="B318" s="548"/>
      <c r="D318" s="549"/>
    </row>
    <row r="319" spans="2:4" s="547" customFormat="1" ht="14.25">
      <c r="B319" s="548"/>
      <c r="D319" s="549"/>
    </row>
    <row r="320" spans="2:4" s="547" customFormat="1" ht="14.25">
      <c r="B320" s="548"/>
      <c r="D320" s="549"/>
    </row>
    <row r="321" spans="2:4" s="547" customFormat="1" ht="14.25">
      <c r="B321" s="548"/>
      <c r="D321" s="549"/>
    </row>
    <row r="322" spans="2:4" s="547" customFormat="1" ht="14.25">
      <c r="B322" s="548"/>
      <c r="D322" s="549"/>
    </row>
    <row r="323" spans="2:4" s="547" customFormat="1" ht="14.25">
      <c r="B323" s="548"/>
      <c r="D323" s="549"/>
    </row>
    <row r="324" spans="2:4" s="547" customFormat="1" ht="14.25">
      <c r="B324" s="548"/>
      <c r="D324" s="549"/>
    </row>
    <row r="325" spans="2:4" s="547" customFormat="1" ht="14.25">
      <c r="B325" s="548"/>
      <c r="D325" s="549"/>
    </row>
    <row r="326" spans="2:4" s="547" customFormat="1" ht="14.25">
      <c r="B326" s="548"/>
      <c r="D326" s="549"/>
    </row>
    <row r="327" spans="2:4" s="547" customFormat="1" ht="14.25">
      <c r="B327" s="548"/>
      <c r="D327" s="549"/>
    </row>
    <row r="328" spans="2:4" s="547" customFormat="1" ht="14.25">
      <c r="B328" s="548"/>
      <c r="D328" s="549"/>
    </row>
    <row r="329" spans="2:4" s="547" customFormat="1" ht="14.25">
      <c r="B329" s="548"/>
      <c r="D329" s="549"/>
    </row>
    <row r="330" spans="2:4" s="547" customFormat="1" ht="14.25">
      <c r="B330" s="548"/>
      <c r="D330" s="549"/>
    </row>
    <row r="331" spans="2:4" s="547" customFormat="1" ht="14.25">
      <c r="B331" s="548"/>
      <c r="D331" s="549"/>
    </row>
    <row r="332" spans="2:4" s="547" customFormat="1" ht="14.25">
      <c r="B332" s="548"/>
      <c r="D332" s="549"/>
    </row>
    <row r="333" spans="2:4" s="547" customFormat="1" ht="14.25">
      <c r="B333" s="548"/>
      <c r="D333" s="549"/>
    </row>
    <row r="334" spans="2:4" s="547" customFormat="1" ht="14.25">
      <c r="B334" s="548"/>
      <c r="D334" s="549"/>
    </row>
    <row r="335" spans="2:4" s="547" customFormat="1" ht="14.25">
      <c r="B335" s="548"/>
      <c r="D335" s="549"/>
    </row>
    <row r="336" spans="2:4" s="547" customFormat="1" ht="14.25">
      <c r="B336" s="548"/>
      <c r="D336" s="549"/>
    </row>
    <row r="337" spans="2:4" s="547" customFormat="1" ht="14.25">
      <c r="B337" s="548"/>
      <c r="D337" s="549"/>
    </row>
    <row r="338" spans="2:4" s="547" customFormat="1" ht="14.25">
      <c r="B338" s="548"/>
      <c r="D338" s="549"/>
    </row>
    <row r="339" spans="2:4" s="547" customFormat="1" ht="14.25">
      <c r="B339" s="548"/>
      <c r="D339" s="549"/>
    </row>
    <row r="340" spans="2:4" s="547" customFormat="1" ht="14.25">
      <c r="B340" s="548"/>
      <c r="D340" s="549"/>
    </row>
    <row r="341" spans="2:4" s="547" customFormat="1" ht="14.25">
      <c r="B341" s="548"/>
      <c r="D341" s="549"/>
    </row>
    <row r="342" spans="2:4" s="547" customFormat="1" ht="14.25">
      <c r="B342" s="548"/>
      <c r="D342" s="549"/>
    </row>
    <row r="343" spans="2:4" s="547" customFormat="1" ht="14.25">
      <c r="B343" s="548"/>
      <c r="D343" s="549"/>
    </row>
    <row r="344" spans="2:4" s="547" customFormat="1" ht="14.25">
      <c r="B344" s="548"/>
      <c r="D344" s="549"/>
    </row>
    <row r="345" spans="2:4" s="547" customFormat="1" ht="14.25">
      <c r="B345" s="548"/>
      <c r="D345" s="549"/>
    </row>
    <row r="346" spans="2:4" s="547" customFormat="1" ht="14.25">
      <c r="B346" s="548"/>
      <c r="D346" s="549"/>
    </row>
    <row r="347" spans="2:4" s="547" customFormat="1" ht="14.25">
      <c r="B347" s="548"/>
      <c r="D347" s="549"/>
    </row>
    <row r="348" spans="2:4" s="547" customFormat="1" ht="14.25">
      <c r="B348" s="548"/>
      <c r="D348" s="549"/>
    </row>
    <row r="349" spans="2:4" s="547" customFormat="1" ht="14.25">
      <c r="B349" s="548"/>
      <c r="D349" s="549"/>
    </row>
    <row r="350" spans="2:4" s="547" customFormat="1" ht="14.25">
      <c r="B350" s="548"/>
      <c r="D350" s="549"/>
    </row>
    <row r="351" spans="2:4" s="547" customFormat="1" ht="14.25">
      <c r="B351" s="548"/>
      <c r="D351" s="549"/>
    </row>
    <row r="352" spans="2:4" s="547" customFormat="1" ht="14.25">
      <c r="B352" s="548"/>
      <c r="D352" s="549"/>
    </row>
    <row r="353" spans="2:4" s="547" customFormat="1" ht="14.25">
      <c r="B353" s="548"/>
      <c r="D353" s="549"/>
    </row>
    <row r="354" spans="2:4" s="547" customFormat="1" ht="14.25">
      <c r="B354" s="548"/>
      <c r="D354" s="549"/>
    </row>
    <row r="355" spans="2:4" s="547" customFormat="1" ht="14.25">
      <c r="B355" s="548"/>
      <c r="D355" s="549"/>
    </row>
    <row r="356" spans="2:4" s="547" customFormat="1" ht="14.25">
      <c r="B356" s="548"/>
      <c r="D356" s="549"/>
    </row>
    <row r="357" spans="2:4" s="547" customFormat="1" ht="14.25">
      <c r="B357" s="548"/>
      <c r="D357" s="549"/>
    </row>
    <row r="358" spans="2:4" s="547" customFormat="1" ht="14.25">
      <c r="B358" s="548"/>
      <c r="D358" s="549"/>
    </row>
    <row r="359" spans="2:4" s="547" customFormat="1" ht="14.25">
      <c r="B359" s="548"/>
      <c r="D359" s="549"/>
    </row>
    <row r="360" spans="2:4" s="547" customFormat="1" ht="14.25">
      <c r="B360" s="548"/>
      <c r="D360" s="549"/>
    </row>
    <row r="361" spans="2:4" s="547" customFormat="1" ht="14.25">
      <c r="B361" s="548"/>
      <c r="D361" s="549"/>
    </row>
    <row r="362" spans="2:4" s="547" customFormat="1" ht="14.25">
      <c r="B362" s="548"/>
      <c r="D362" s="549"/>
    </row>
    <row r="363" spans="2:4" s="547" customFormat="1" ht="14.25">
      <c r="B363" s="548"/>
      <c r="D363" s="549"/>
    </row>
    <row r="364" spans="2:4" s="547" customFormat="1" ht="14.25">
      <c r="B364" s="548"/>
      <c r="D364" s="549"/>
    </row>
    <row r="365" spans="2:4" s="547" customFormat="1" ht="14.25">
      <c r="B365" s="548"/>
      <c r="D365" s="549"/>
    </row>
    <row r="366" spans="2:4" s="547" customFormat="1" ht="14.25">
      <c r="B366" s="548"/>
      <c r="D366" s="549"/>
    </row>
    <row r="367" spans="2:4" s="547" customFormat="1" ht="14.25">
      <c r="B367" s="548"/>
      <c r="D367" s="549"/>
    </row>
    <row r="368" spans="2:4" s="547" customFormat="1" ht="14.25">
      <c r="B368" s="548"/>
      <c r="D368" s="549"/>
    </row>
    <row r="369" spans="2:4" s="547" customFormat="1" ht="14.25">
      <c r="B369" s="548"/>
      <c r="D369" s="549"/>
    </row>
    <row r="370" spans="2:4" s="547" customFormat="1" ht="14.25">
      <c r="B370" s="548"/>
      <c r="D370" s="549"/>
    </row>
    <row r="371" spans="2:4" s="547" customFormat="1" ht="14.25">
      <c r="B371" s="548"/>
      <c r="D371" s="549"/>
    </row>
    <row r="372" spans="2:4" s="547" customFormat="1" ht="14.25">
      <c r="B372" s="548"/>
      <c r="D372" s="549"/>
    </row>
    <row r="373" spans="2:4" s="547" customFormat="1" ht="14.25">
      <c r="B373" s="548"/>
      <c r="D373" s="549"/>
    </row>
    <row r="374" spans="2:4" s="547" customFormat="1" ht="14.25">
      <c r="B374" s="548"/>
      <c r="D374" s="549"/>
    </row>
    <row r="375" spans="2:4" s="547" customFormat="1" ht="14.25">
      <c r="B375" s="548"/>
      <c r="D375" s="549"/>
    </row>
    <row r="376" spans="2:4" s="547" customFormat="1" ht="14.25">
      <c r="B376" s="548"/>
      <c r="D376" s="549"/>
    </row>
    <row r="377" spans="2:4" s="547" customFormat="1" ht="14.25">
      <c r="B377" s="548"/>
      <c r="D377" s="549"/>
    </row>
    <row r="378" spans="2:4" s="547" customFormat="1" ht="14.25">
      <c r="B378" s="548"/>
      <c r="D378" s="549"/>
    </row>
    <row r="379" spans="2:4" s="547" customFormat="1" ht="14.25">
      <c r="B379" s="548"/>
      <c r="D379" s="549"/>
    </row>
    <row r="380" spans="2:4" s="547" customFormat="1" ht="14.25">
      <c r="B380" s="548"/>
      <c r="D380" s="549"/>
    </row>
    <row r="381" spans="2:4" s="547" customFormat="1" ht="14.25">
      <c r="B381" s="548"/>
      <c r="D381" s="549"/>
    </row>
    <row r="382" spans="2:4" s="547" customFormat="1" ht="14.25">
      <c r="B382" s="548"/>
      <c r="D382" s="549"/>
    </row>
    <row r="383" spans="2:4" s="547" customFormat="1" ht="14.25">
      <c r="B383" s="548"/>
      <c r="D383" s="549"/>
    </row>
    <row r="384" spans="2:4" s="547" customFormat="1" ht="14.25">
      <c r="B384" s="548"/>
      <c r="D384" s="549"/>
    </row>
    <row r="385" spans="2:4" s="547" customFormat="1" ht="14.25">
      <c r="B385" s="548"/>
      <c r="D385" s="549"/>
    </row>
    <row r="386" spans="2:4" s="547" customFormat="1" ht="14.25">
      <c r="B386" s="548"/>
      <c r="D386" s="549"/>
    </row>
    <row r="387" spans="2:4" s="547" customFormat="1" ht="14.25">
      <c r="B387" s="548"/>
      <c r="D387" s="549"/>
    </row>
    <row r="388" spans="2:4" s="547" customFormat="1" ht="14.25">
      <c r="B388" s="548"/>
      <c r="D388" s="549"/>
    </row>
    <row r="389" spans="2:4" s="547" customFormat="1" ht="14.25">
      <c r="B389" s="548"/>
      <c r="D389" s="549"/>
    </row>
    <row r="390" spans="2:4" s="547" customFormat="1" ht="14.25">
      <c r="B390" s="548"/>
      <c r="D390" s="549"/>
    </row>
    <row r="391" spans="2:4" s="547" customFormat="1" ht="14.25">
      <c r="B391" s="548"/>
      <c r="D391" s="549"/>
    </row>
    <row r="392" spans="2:4" s="547" customFormat="1" ht="14.25">
      <c r="B392" s="548"/>
      <c r="D392" s="549"/>
    </row>
    <row r="393" spans="2:4" s="547" customFormat="1" ht="14.25">
      <c r="B393" s="548"/>
      <c r="D393" s="549"/>
    </row>
    <row r="394" spans="2:4" s="547" customFormat="1" ht="14.25">
      <c r="B394" s="548"/>
      <c r="D394" s="549"/>
    </row>
    <row r="395" spans="2:4" s="547" customFormat="1" ht="14.25">
      <c r="B395" s="548"/>
      <c r="D395" s="549"/>
    </row>
    <row r="396" spans="2:4" s="547" customFormat="1" ht="14.25">
      <c r="B396" s="548"/>
      <c r="D396" s="549"/>
    </row>
    <row r="397" spans="2:4" s="547" customFormat="1" ht="14.25">
      <c r="B397" s="548"/>
      <c r="D397" s="549"/>
    </row>
    <row r="398" spans="2:4" s="547" customFormat="1" ht="14.25">
      <c r="B398" s="548"/>
      <c r="D398" s="549"/>
    </row>
    <row r="399" spans="2:4" s="547" customFormat="1" ht="14.25">
      <c r="B399" s="548"/>
      <c r="D399" s="549"/>
    </row>
    <row r="400" spans="2:4" s="547" customFormat="1" ht="14.25">
      <c r="B400" s="548"/>
      <c r="D400" s="549"/>
    </row>
    <row r="401" spans="2:4" s="547" customFormat="1" ht="14.25">
      <c r="B401" s="548"/>
      <c r="D401" s="549"/>
    </row>
    <row r="402" spans="2:4" s="547" customFormat="1" ht="14.25">
      <c r="B402" s="548"/>
      <c r="D402" s="549"/>
    </row>
    <row r="403" spans="2:4" s="547" customFormat="1" ht="14.25">
      <c r="B403" s="548"/>
      <c r="D403" s="549"/>
    </row>
    <row r="404" spans="2:4" s="547" customFormat="1" ht="14.25">
      <c r="B404" s="548"/>
      <c r="D404" s="549"/>
    </row>
    <row r="405" spans="2:4" s="547" customFormat="1" ht="14.25">
      <c r="B405" s="548"/>
      <c r="D405" s="549"/>
    </row>
    <row r="406" spans="2:4" s="547" customFormat="1" ht="14.25">
      <c r="B406" s="548"/>
      <c r="D406" s="549"/>
    </row>
    <row r="407" spans="2:4" s="547" customFormat="1" ht="14.25">
      <c r="B407" s="548"/>
      <c r="D407" s="549"/>
    </row>
    <row r="408" spans="2:4" s="547" customFormat="1" ht="14.25">
      <c r="B408" s="548"/>
      <c r="D408" s="549"/>
    </row>
    <row r="409" spans="2:4" s="547" customFormat="1" ht="14.25">
      <c r="B409" s="548"/>
      <c r="D409" s="549"/>
    </row>
    <row r="410" spans="2:4" s="547" customFormat="1" ht="14.25">
      <c r="B410" s="548"/>
      <c r="D410" s="549"/>
    </row>
    <row r="411" spans="2:4" s="547" customFormat="1" ht="14.25">
      <c r="B411" s="548"/>
      <c r="D411" s="549"/>
    </row>
    <row r="412" spans="2:4" s="547" customFormat="1" ht="14.25">
      <c r="B412" s="548"/>
      <c r="D412" s="549"/>
    </row>
    <row r="413" spans="2:4" s="547" customFormat="1" ht="14.25">
      <c r="B413" s="548"/>
      <c r="D413" s="549"/>
    </row>
    <row r="414" spans="2:4" s="547" customFormat="1" ht="14.25">
      <c r="B414" s="548"/>
      <c r="D414" s="549"/>
    </row>
    <row r="415" spans="2:4" s="547" customFormat="1" ht="14.25">
      <c r="B415" s="548"/>
      <c r="D415" s="549"/>
    </row>
    <row r="416" spans="2:4" s="547" customFormat="1" ht="14.25">
      <c r="B416" s="548"/>
      <c r="D416" s="549"/>
    </row>
    <row r="417" spans="2:4" s="547" customFormat="1" ht="14.25">
      <c r="B417" s="548"/>
      <c r="D417" s="549"/>
    </row>
    <row r="418" spans="2:4" s="547" customFormat="1" ht="14.25">
      <c r="B418" s="548"/>
      <c r="D418" s="549"/>
    </row>
    <row r="419" spans="2:4" s="547" customFormat="1" ht="14.25">
      <c r="B419" s="548"/>
      <c r="D419" s="549"/>
    </row>
    <row r="420" spans="2:4" s="547" customFormat="1" ht="14.25">
      <c r="B420" s="548"/>
      <c r="D420" s="549"/>
    </row>
    <row r="421" spans="2:4" s="547" customFormat="1" ht="14.25">
      <c r="B421" s="548"/>
      <c r="D421" s="549"/>
    </row>
    <row r="422" spans="2:4" s="547" customFormat="1" ht="14.25">
      <c r="B422" s="548"/>
      <c r="D422" s="549"/>
    </row>
    <row r="423" spans="2:4" s="547" customFormat="1" ht="14.25">
      <c r="B423" s="548"/>
      <c r="D423" s="549"/>
    </row>
    <row r="424" spans="2:4" s="547" customFormat="1" ht="14.25">
      <c r="B424" s="548"/>
      <c r="D424" s="549"/>
    </row>
    <row r="425" spans="2:4" s="547" customFormat="1" ht="14.25">
      <c r="B425" s="548"/>
      <c r="D425" s="549"/>
    </row>
    <row r="426" spans="2:4" s="547" customFormat="1" ht="14.25">
      <c r="B426" s="548"/>
      <c r="D426" s="549"/>
    </row>
    <row r="427" spans="2:4" s="547" customFormat="1" ht="14.25">
      <c r="B427" s="548"/>
      <c r="D427" s="549"/>
    </row>
    <row r="428" spans="2:4" s="547" customFormat="1" ht="14.25">
      <c r="B428" s="548"/>
      <c r="D428" s="549"/>
    </row>
    <row r="429" spans="2:4" s="547" customFormat="1" ht="14.25">
      <c r="B429" s="548"/>
      <c r="D429" s="549"/>
    </row>
    <row r="430" spans="2:4" s="547" customFormat="1" ht="14.25">
      <c r="B430" s="548"/>
      <c r="D430" s="549"/>
    </row>
    <row r="431" spans="2:4" s="547" customFormat="1" ht="14.25">
      <c r="B431" s="548"/>
      <c r="D431" s="549"/>
    </row>
    <row r="432" spans="2:4" s="547" customFormat="1" ht="14.25">
      <c r="B432" s="548"/>
      <c r="D432" s="549"/>
    </row>
    <row r="433" spans="2:4" s="547" customFormat="1" ht="14.25">
      <c r="B433" s="548"/>
      <c r="D433" s="549"/>
    </row>
    <row r="434" spans="2:4" s="547" customFormat="1" ht="14.25">
      <c r="B434" s="548"/>
      <c r="D434" s="549"/>
    </row>
    <row r="435" spans="2:4" s="547" customFormat="1" ht="14.25">
      <c r="B435" s="548"/>
      <c r="D435" s="549"/>
    </row>
    <row r="436" spans="2:4" s="547" customFormat="1" ht="14.25">
      <c r="B436" s="548"/>
      <c r="D436" s="549"/>
    </row>
    <row r="437" spans="2:4" s="547" customFormat="1" ht="14.25">
      <c r="B437" s="548"/>
      <c r="D437" s="549"/>
    </row>
    <row r="438" spans="2:4" s="547" customFormat="1" ht="14.25">
      <c r="B438" s="548"/>
      <c r="D438" s="549"/>
    </row>
    <row r="439" spans="2:4" s="547" customFormat="1" ht="14.25">
      <c r="B439" s="548"/>
      <c r="D439" s="549"/>
    </row>
    <row r="440" spans="2:4" s="547" customFormat="1" ht="14.25">
      <c r="B440" s="548"/>
      <c r="D440" s="549"/>
    </row>
    <row r="441" spans="2:4" s="547" customFormat="1" ht="14.25">
      <c r="B441" s="548"/>
      <c r="D441" s="549"/>
    </row>
    <row r="442" spans="2:4" s="547" customFormat="1" ht="14.25">
      <c r="B442" s="548"/>
      <c r="D442" s="549"/>
    </row>
    <row r="443" spans="2:4" s="547" customFormat="1" ht="14.25">
      <c r="B443" s="548"/>
      <c r="D443" s="549"/>
    </row>
    <row r="444" spans="2:4" s="547" customFormat="1" ht="14.25">
      <c r="B444" s="548"/>
      <c r="D444" s="549"/>
    </row>
    <row r="445" spans="2:4" s="547" customFormat="1" ht="14.25">
      <c r="B445" s="548"/>
      <c r="D445" s="549"/>
    </row>
    <row r="446" spans="2:4" s="547" customFormat="1" ht="14.25">
      <c r="B446" s="548"/>
      <c r="D446" s="549"/>
    </row>
    <row r="447" spans="2:4" s="547" customFormat="1" ht="14.25">
      <c r="B447" s="548"/>
      <c r="D447" s="549"/>
    </row>
    <row r="448" spans="2:4" s="547" customFormat="1" ht="14.25">
      <c r="B448" s="548"/>
      <c r="D448" s="549"/>
    </row>
    <row r="449" spans="2:4" s="547" customFormat="1" ht="14.25">
      <c r="B449" s="548"/>
      <c r="D449" s="549"/>
    </row>
    <row r="450" spans="2:4" s="547" customFormat="1" ht="14.25">
      <c r="B450" s="548"/>
      <c r="D450" s="549"/>
    </row>
    <row r="451" spans="2:4" s="547" customFormat="1" ht="14.25">
      <c r="B451" s="548"/>
      <c r="D451" s="549"/>
    </row>
    <row r="452" spans="2:4" s="547" customFormat="1" ht="14.25">
      <c r="B452" s="548"/>
      <c r="D452" s="549"/>
    </row>
    <row r="453" spans="2:4" s="547" customFormat="1" ht="14.25">
      <c r="B453" s="548"/>
      <c r="D453" s="549"/>
    </row>
    <row r="454" spans="2:4" s="547" customFormat="1" ht="14.25">
      <c r="B454" s="548"/>
      <c r="D454" s="549"/>
    </row>
    <row r="455" spans="2:4" s="547" customFormat="1" ht="14.25">
      <c r="B455" s="548"/>
      <c r="D455" s="549"/>
    </row>
    <row r="456" spans="2:4" s="547" customFormat="1" ht="14.25">
      <c r="B456" s="548"/>
      <c r="D456" s="549"/>
    </row>
    <row r="457" spans="2:4" s="547" customFormat="1" ht="14.25">
      <c r="B457" s="548"/>
      <c r="D457" s="549"/>
    </row>
    <row r="458" spans="2:4" s="547" customFormat="1" ht="14.25">
      <c r="B458" s="548"/>
      <c r="D458" s="549"/>
    </row>
    <row r="459" spans="2:4" s="547" customFormat="1" ht="14.25">
      <c r="B459" s="548"/>
      <c r="D459" s="549"/>
    </row>
    <row r="460" spans="2:4" s="547" customFormat="1" ht="14.25">
      <c r="B460" s="548"/>
      <c r="D460" s="549"/>
    </row>
    <row r="461" spans="2:4" s="547" customFormat="1" ht="14.25">
      <c r="B461" s="548"/>
      <c r="D461" s="549"/>
    </row>
    <row r="462" spans="2:4" s="547" customFormat="1" ht="14.25">
      <c r="B462" s="548"/>
      <c r="D462" s="549"/>
    </row>
    <row r="463" spans="2:4" s="547" customFormat="1" ht="14.25">
      <c r="B463" s="548"/>
      <c r="D463" s="549"/>
    </row>
    <row r="464" spans="2:4" s="547" customFormat="1" ht="14.25">
      <c r="B464" s="548"/>
      <c r="D464" s="549"/>
    </row>
    <row r="465" spans="2:4" s="547" customFormat="1" ht="14.25">
      <c r="B465" s="548"/>
      <c r="D465" s="549"/>
    </row>
    <row r="466" spans="2:4" s="547" customFormat="1" ht="14.25">
      <c r="B466" s="548"/>
      <c r="D466" s="549"/>
    </row>
    <row r="467" spans="2:4" s="547" customFormat="1" ht="14.25">
      <c r="B467" s="548"/>
      <c r="D467" s="549"/>
    </row>
    <row r="468" spans="2:4" s="547" customFormat="1" ht="14.25">
      <c r="B468" s="548"/>
      <c r="D468" s="549"/>
    </row>
    <row r="469" spans="2:4" s="547" customFormat="1" ht="14.25">
      <c r="B469" s="548"/>
      <c r="D469" s="549"/>
    </row>
    <row r="470" spans="2:4" s="547" customFormat="1" ht="14.25">
      <c r="B470" s="548"/>
      <c r="D470" s="549"/>
    </row>
    <row r="471" spans="2:4" s="547" customFormat="1" ht="14.25">
      <c r="B471" s="548"/>
      <c r="D471" s="549"/>
    </row>
    <row r="472" spans="2:4" s="547" customFormat="1" ht="14.25">
      <c r="B472" s="548"/>
      <c r="D472" s="549"/>
    </row>
    <row r="473" spans="2:4" s="547" customFormat="1" ht="14.25">
      <c r="B473" s="548"/>
      <c r="D473" s="549"/>
    </row>
    <row r="474" spans="2:4" s="547" customFormat="1" ht="14.25">
      <c r="B474" s="548"/>
      <c r="D474" s="549"/>
    </row>
    <row r="475" spans="2:4" s="547" customFormat="1" ht="14.25">
      <c r="B475" s="548"/>
      <c r="D475" s="549"/>
    </row>
    <row r="476" spans="2:4" s="547" customFormat="1" ht="14.25">
      <c r="B476" s="548"/>
      <c r="D476" s="549"/>
    </row>
    <row r="477" spans="2:4" s="547" customFormat="1" ht="14.25">
      <c r="B477" s="548"/>
      <c r="D477" s="549"/>
    </row>
    <row r="478" spans="2:4" s="547" customFormat="1" ht="14.25">
      <c r="B478" s="548"/>
      <c r="D478" s="549"/>
    </row>
    <row r="479" spans="2:4" s="547" customFormat="1" ht="14.25">
      <c r="B479" s="548"/>
      <c r="D479" s="549"/>
    </row>
    <row r="480" spans="2:4" s="547" customFormat="1" ht="14.25">
      <c r="B480" s="548"/>
      <c r="D480" s="549"/>
    </row>
    <row r="481" spans="2:4" s="547" customFormat="1" ht="14.25">
      <c r="B481" s="548"/>
      <c r="D481" s="549"/>
    </row>
    <row r="482" spans="2:4" s="547" customFormat="1" ht="14.25">
      <c r="B482" s="548"/>
      <c r="D482" s="549"/>
    </row>
    <row r="483" spans="2:4" s="547" customFormat="1" ht="14.25">
      <c r="B483" s="548"/>
      <c r="D483" s="549"/>
    </row>
    <row r="484" spans="2:4" s="547" customFormat="1" ht="14.25">
      <c r="B484" s="548"/>
      <c r="D484" s="549"/>
    </row>
    <row r="485" spans="2:4" s="547" customFormat="1" ht="14.25">
      <c r="B485" s="548"/>
      <c r="D485" s="549"/>
    </row>
    <row r="486" spans="2:4" s="547" customFormat="1" ht="14.25">
      <c r="B486" s="548"/>
      <c r="D486" s="549"/>
    </row>
    <row r="487" spans="2:4" s="547" customFormat="1" ht="14.25">
      <c r="B487" s="548"/>
      <c r="D487" s="549"/>
    </row>
    <row r="488" spans="2:4" s="547" customFormat="1" ht="14.25">
      <c r="B488" s="548"/>
      <c r="D488" s="549"/>
    </row>
    <row r="489" spans="2:4" s="547" customFormat="1" ht="14.25">
      <c r="B489" s="548"/>
      <c r="D489" s="549"/>
    </row>
    <row r="490" spans="2:4" s="547" customFormat="1" ht="14.25">
      <c r="B490" s="548"/>
      <c r="D490" s="549"/>
    </row>
    <row r="491" spans="2:4" s="547" customFormat="1" ht="14.25">
      <c r="B491" s="548"/>
      <c r="D491" s="549"/>
    </row>
    <row r="492" spans="2:4" s="547" customFormat="1" ht="14.25">
      <c r="B492" s="548"/>
      <c r="D492" s="549"/>
    </row>
  </sheetData>
  <mergeCells count="20">
    <mergeCell ref="B20:C20"/>
    <mergeCell ref="A21:C21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A1:E1"/>
    <mergeCell ref="A2:E2"/>
    <mergeCell ref="A3:E3"/>
    <mergeCell ref="B5:C5"/>
    <mergeCell ref="B6:C6"/>
    <mergeCell ref="B7:C7"/>
  </mergeCells>
  <phoneticPr fontId="136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4" firstPageNumber="69" orientation="portrait" useFirstPageNumber="1" horizontalDpi="300" verticalDpi="300" r:id="rId1"/>
  <headerFooter alignWithMargins="0">
    <oddFooter>&amp;C&amp;"굴림체,보통"&amp;12&amp;P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P294"/>
  <sheetViews>
    <sheetView view="pageBreakPreview" zoomScaleNormal="100" zoomScaleSheetLayoutView="100" workbookViewId="0">
      <selection activeCell="L18" sqref="L18"/>
    </sheetView>
  </sheetViews>
  <sheetFormatPr defaultRowHeight="14.25"/>
  <cols>
    <col min="1" max="1" width="32.625" style="548" customWidth="1"/>
    <col min="2" max="2" width="12.5" style="548" customWidth="1"/>
    <col min="3" max="3" width="28.75" style="548" customWidth="1"/>
    <col min="4" max="5" width="18.75" style="548" hidden="1" customWidth="1"/>
    <col min="6" max="6" width="24.25" style="548" customWidth="1"/>
    <col min="7" max="10" width="9" style="548"/>
    <col min="11" max="256" width="9" style="506"/>
    <col min="257" max="257" width="32.625" style="506" customWidth="1"/>
    <col min="258" max="258" width="12.5" style="506" customWidth="1"/>
    <col min="259" max="259" width="28.75" style="506" customWidth="1"/>
    <col min="260" max="261" width="0" style="506" hidden="1" customWidth="1"/>
    <col min="262" max="262" width="24.25" style="506" customWidth="1"/>
    <col min="263" max="512" width="9" style="506"/>
    <col min="513" max="513" width="32.625" style="506" customWidth="1"/>
    <col min="514" max="514" width="12.5" style="506" customWidth="1"/>
    <col min="515" max="515" width="28.75" style="506" customWidth="1"/>
    <col min="516" max="517" width="0" style="506" hidden="1" customWidth="1"/>
    <col min="518" max="518" width="24.25" style="506" customWidth="1"/>
    <col min="519" max="768" width="9" style="506"/>
    <col min="769" max="769" width="32.625" style="506" customWidth="1"/>
    <col min="770" max="770" width="12.5" style="506" customWidth="1"/>
    <col min="771" max="771" width="28.75" style="506" customWidth="1"/>
    <col min="772" max="773" width="0" style="506" hidden="1" customWidth="1"/>
    <col min="774" max="774" width="24.25" style="506" customWidth="1"/>
    <col min="775" max="1024" width="9" style="506"/>
    <col min="1025" max="1025" width="32.625" style="506" customWidth="1"/>
    <col min="1026" max="1026" width="12.5" style="506" customWidth="1"/>
    <col min="1027" max="1027" width="28.75" style="506" customWidth="1"/>
    <col min="1028" max="1029" width="0" style="506" hidden="1" customWidth="1"/>
    <col min="1030" max="1030" width="24.25" style="506" customWidth="1"/>
    <col min="1031" max="1280" width="9" style="506"/>
    <col min="1281" max="1281" width="32.625" style="506" customWidth="1"/>
    <col min="1282" max="1282" width="12.5" style="506" customWidth="1"/>
    <col min="1283" max="1283" width="28.75" style="506" customWidth="1"/>
    <col min="1284" max="1285" width="0" style="506" hidden="1" customWidth="1"/>
    <col min="1286" max="1286" width="24.25" style="506" customWidth="1"/>
    <col min="1287" max="1536" width="9" style="506"/>
    <col min="1537" max="1537" width="32.625" style="506" customWidth="1"/>
    <col min="1538" max="1538" width="12.5" style="506" customWidth="1"/>
    <col min="1539" max="1539" width="28.75" style="506" customWidth="1"/>
    <col min="1540" max="1541" width="0" style="506" hidden="1" customWidth="1"/>
    <col min="1542" max="1542" width="24.25" style="506" customWidth="1"/>
    <col min="1543" max="1792" width="9" style="506"/>
    <col min="1793" max="1793" width="32.625" style="506" customWidth="1"/>
    <col min="1794" max="1794" width="12.5" style="506" customWidth="1"/>
    <col min="1795" max="1795" width="28.75" style="506" customWidth="1"/>
    <col min="1796" max="1797" width="0" style="506" hidden="1" customWidth="1"/>
    <col min="1798" max="1798" width="24.25" style="506" customWidth="1"/>
    <col min="1799" max="2048" width="9" style="506"/>
    <col min="2049" max="2049" width="32.625" style="506" customWidth="1"/>
    <col min="2050" max="2050" width="12.5" style="506" customWidth="1"/>
    <col min="2051" max="2051" width="28.75" style="506" customWidth="1"/>
    <col min="2052" max="2053" width="0" style="506" hidden="1" customWidth="1"/>
    <col min="2054" max="2054" width="24.25" style="506" customWidth="1"/>
    <col min="2055" max="2304" width="9" style="506"/>
    <col min="2305" max="2305" width="32.625" style="506" customWidth="1"/>
    <col min="2306" max="2306" width="12.5" style="506" customWidth="1"/>
    <col min="2307" max="2307" width="28.75" style="506" customWidth="1"/>
    <col min="2308" max="2309" width="0" style="506" hidden="1" customWidth="1"/>
    <col min="2310" max="2310" width="24.25" style="506" customWidth="1"/>
    <col min="2311" max="2560" width="9" style="506"/>
    <col min="2561" max="2561" width="32.625" style="506" customWidth="1"/>
    <col min="2562" max="2562" width="12.5" style="506" customWidth="1"/>
    <col min="2563" max="2563" width="28.75" style="506" customWidth="1"/>
    <col min="2564" max="2565" width="0" style="506" hidden="1" customWidth="1"/>
    <col min="2566" max="2566" width="24.25" style="506" customWidth="1"/>
    <col min="2567" max="2816" width="9" style="506"/>
    <col min="2817" max="2817" width="32.625" style="506" customWidth="1"/>
    <col min="2818" max="2818" width="12.5" style="506" customWidth="1"/>
    <col min="2819" max="2819" width="28.75" style="506" customWidth="1"/>
    <col min="2820" max="2821" width="0" style="506" hidden="1" customWidth="1"/>
    <col min="2822" max="2822" width="24.25" style="506" customWidth="1"/>
    <col min="2823" max="3072" width="9" style="506"/>
    <col min="3073" max="3073" width="32.625" style="506" customWidth="1"/>
    <col min="3074" max="3074" width="12.5" style="506" customWidth="1"/>
    <col min="3075" max="3075" width="28.75" style="506" customWidth="1"/>
    <col min="3076" max="3077" width="0" style="506" hidden="1" customWidth="1"/>
    <col min="3078" max="3078" width="24.25" style="506" customWidth="1"/>
    <col min="3079" max="3328" width="9" style="506"/>
    <col min="3329" max="3329" width="32.625" style="506" customWidth="1"/>
    <col min="3330" max="3330" width="12.5" style="506" customWidth="1"/>
    <col min="3331" max="3331" width="28.75" style="506" customWidth="1"/>
    <col min="3332" max="3333" width="0" style="506" hidden="1" customWidth="1"/>
    <col min="3334" max="3334" width="24.25" style="506" customWidth="1"/>
    <col min="3335" max="3584" width="9" style="506"/>
    <col min="3585" max="3585" width="32.625" style="506" customWidth="1"/>
    <col min="3586" max="3586" width="12.5" style="506" customWidth="1"/>
    <col min="3587" max="3587" width="28.75" style="506" customWidth="1"/>
    <col min="3588" max="3589" width="0" style="506" hidden="1" customWidth="1"/>
    <col min="3590" max="3590" width="24.25" style="506" customWidth="1"/>
    <col min="3591" max="3840" width="9" style="506"/>
    <col min="3841" max="3841" width="32.625" style="506" customWidth="1"/>
    <col min="3842" max="3842" width="12.5" style="506" customWidth="1"/>
    <col min="3843" max="3843" width="28.75" style="506" customWidth="1"/>
    <col min="3844" max="3845" width="0" style="506" hidden="1" customWidth="1"/>
    <col min="3846" max="3846" width="24.25" style="506" customWidth="1"/>
    <col min="3847" max="4096" width="9" style="506"/>
    <col min="4097" max="4097" width="32.625" style="506" customWidth="1"/>
    <col min="4098" max="4098" width="12.5" style="506" customWidth="1"/>
    <col min="4099" max="4099" width="28.75" style="506" customWidth="1"/>
    <col min="4100" max="4101" width="0" style="506" hidden="1" customWidth="1"/>
    <col min="4102" max="4102" width="24.25" style="506" customWidth="1"/>
    <col min="4103" max="4352" width="9" style="506"/>
    <col min="4353" max="4353" width="32.625" style="506" customWidth="1"/>
    <col min="4354" max="4354" width="12.5" style="506" customWidth="1"/>
    <col min="4355" max="4355" width="28.75" style="506" customWidth="1"/>
    <col min="4356" max="4357" width="0" style="506" hidden="1" customWidth="1"/>
    <col min="4358" max="4358" width="24.25" style="506" customWidth="1"/>
    <col min="4359" max="4608" width="9" style="506"/>
    <col min="4609" max="4609" width="32.625" style="506" customWidth="1"/>
    <col min="4610" max="4610" width="12.5" style="506" customWidth="1"/>
    <col min="4611" max="4611" width="28.75" style="506" customWidth="1"/>
    <col min="4612" max="4613" width="0" style="506" hidden="1" customWidth="1"/>
    <col min="4614" max="4614" width="24.25" style="506" customWidth="1"/>
    <col min="4615" max="4864" width="9" style="506"/>
    <col min="4865" max="4865" width="32.625" style="506" customWidth="1"/>
    <col min="4866" max="4866" width="12.5" style="506" customWidth="1"/>
    <col min="4867" max="4867" width="28.75" style="506" customWidth="1"/>
    <col min="4868" max="4869" width="0" style="506" hidden="1" customWidth="1"/>
    <col min="4870" max="4870" width="24.25" style="506" customWidth="1"/>
    <col min="4871" max="5120" width="9" style="506"/>
    <col min="5121" max="5121" width="32.625" style="506" customWidth="1"/>
    <col min="5122" max="5122" width="12.5" style="506" customWidth="1"/>
    <col min="5123" max="5123" width="28.75" style="506" customWidth="1"/>
    <col min="5124" max="5125" width="0" style="506" hidden="1" customWidth="1"/>
    <col min="5126" max="5126" width="24.25" style="506" customWidth="1"/>
    <col min="5127" max="5376" width="9" style="506"/>
    <col min="5377" max="5377" width="32.625" style="506" customWidth="1"/>
    <col min="5378" max="5378" width="12.5" style="506" customWidth="1"/>
    <col min="5379" max="5379" width="28.75" style="506" customWidth="1"/>
    <col min="5380" max="5381" width="0" style="506" hidden="1" customWidth="1"/>
    <col min="5382" max="5382" width="24.25" style="506" customWidth="1"/>
    <col min="5383" max="5632" width="9" style="506"/>
    <col min="5633" max="5633" width="32.625" style="506" customWidth="1"/>
    <col min="5634" max="5634" width="12.5" style="506" customWidth="1"/>
    <col min="5635" max="5635" width="28.75" style="506" customWidth="1"/>
    <col min="5636" max="5637" width="0" style="506" hidden="1" customWidth="1"/>
    <col min="5638" max="5638" width="24.25" style="506" customWidth="1"/>
    <col min="5639" max="5888" width="9" style="506"/>
    <col min="5889" max="5889" width="32.625" style="506" customWidth="1"/>
    <col min="5890" max="5890" width="12.5" style="506" customWidth="1"/>
    <col min="5891" max="5891" width="28.75" style="506" customWidth="1"/>
    <col min="5892" max="5893" width="0" style="506" hidden="1" customWidth="1"/>
    <col min="5894" max="5894" width="24.25" style="506" customWidth="1"/>
    <col min="5895" max="6144" width="9" style="506"/>
    <col min="6145" max="6145" width="32.625" style="506" customWidth="1"/>
    <col min="6146" max="6146" width="12.5" style="506" customWidth="1"/>
    <col min="6147" max="6147" width="28.75" style="506" customWidth="1"/>
    <col min="6148" max="6149" width="0" style="506" hidden="1" customWidth="1"/>
    <col min="6150" max="6150" width="24.25" style="506" customWidth="1"/>
    <col min="6151" max="6400" width="9" style="506"/>
    <col min="6401" max="6401" width="32.625" style="506" customWidth="1"/>
    <col min="6402" max="6402" width="12.5" style="506" customWidth="1"/>
    <col min="6403" max="6403" width="28.75" style="506" customWidth="1"/>
    <col min="6404" max="6405" width="0" style="506" hidden="1" customWidth="1"/>
    <col min="6406" max="6406" width="24.25" style="506" customWidth="1"/>
    <col min="6407" max="6656" width="9" style="506"/>
    <col min="6657" max="6657" width="32.625" style="506" customWidth="1"/>
    <col min="6658" max="6658" width="12.5" style="506" customWidth="1"/>
    <col min="6659" max="6659" width="28.75" style="506" customWidth="1"/>
    <col min="6660" max="6661" width="0" style="506" hidden="1" customWidth="1"/>
    <col min="6662" max="6662" width="24.25" style="506" customWidth="1"/>
    <col min="6663" max="6912" width="9" style="506"/>
    <col min="6913" max="6913" width="32.625" style="506" customWidth="1"/>
    <col min="6914" max="6914" width="12.5" style="506" customWidth="1"/>
    <col min="6915" max="6915" width="28.75" style="506" customWidth="1"/>
    <col min="6916" max="6917" width="0" style="506" hidden="1" customWidth="1"/>
    <col min="6918" max="6918" width="24.25" style="506" customWidth="1"/>
    <col min="6919" max="7168" width="9" style="506"/>
    <col min="7169" max="7169" width="32.625" style="506" customWidth="1"/>
    <col min="7170" max="7170" width="12.5" style="506" customWidth="1"/>
    <col min="7171" max="7171" width="28.75" style="506" customWidth="1"/>
    <col min="7172" max="7173" width="0" style="506" hidden="1" customWidth="1"/>
    <col min="7174" max="7174" width="24.25" style="506" customWidth="1"/>
    <col min="7175" max="7424" width="9" style="506"/>
    <col min="7425" max="7425" width="32.625" style="506" customWidth="1"/>
    <col min="7426" max="7426" width="12.5" style="506" customWidth="1"/>
    <col min="7427" max="7427" width="28.75" style="506" customWidth="1"/>
    <col min="7428" max="7429" width="0" style="506" hidden="1" customWidth="1"/>
    <col min="7430" max="7430" width="24.25" style="506" customWidth="1"/>
    <col min="7431" max="7680" width="9" style="506"/>
    <col min="7681" max="7681" width="32.625" style="506" customWidth="1"/>
    <col min="7682" max="7682" width="12.5" style="506" customWidth="1"/>
    <col min="7683" max="7683" width="28.75" style="506" customWidth="1"/>
    <col min="7684" max="7685" width="0" style="506" hidden="1" customWidth="1"/>
    <col min="7686" max="7686" width="24.25" style="506" customWidth="1"/>
    <col min="7687" max="7936" width="9" style="506"/>
    <col min="7937" max="7937" width="32.625" style="506" customWidth="1"/>
    <col min="7938" max="7938" width="12.5" style="506" customWidth="1"/>
    <col min="7939" max="7939" width="28.75" style="506" customWidth="1"/>
    <col min="7940" max="7941" width="0" style="506" hidden="1" customWidth="1"/>
    <col min="7942" max="7942" width="24.25" style="506" customWidth="1"/>
    <col min="7943" max="8192" width="9" style="506"/>
    <col min="8193" max="8193" width="32.625" style="506" customWidth="1"/>
    <col min="8194" max="8194" width="12.5" style="506" customWidth="1"/>
    <col min="8195" max="8195" width="28.75" style="506" customWidth="1"/>
    <col min="8196" max="8197" width="0" style="506" hidden="1" customWidth="1"/>
    <col min="8198" max="8198" width="24.25" style="506" customWidth="1"/>
    <col min="8199" max="8448" width="9" style="506"/>
    <col min="8449" max="8449" width="32.625" style="506" customWidth="1"/>
    <col min="8450" max="8450" width="12.5" style="506" customWidth="1"/>
    <col min="8451" max="8451" width="28.75" style="506" customWidth="1"/>
    <col min="8452" max="8453" width="0" style="506" hidden="1" customWidth="1"/>
    <col min="8454" max="8454" width="24.25" style="506" customWidth="1"/>
    <col min="8455" max="8704" width="9" style="506"/>
    <col min="8705" max="8705" width="32.625" style="506" customWidth="1"/>
    <col min="8706" max="8706" width="12.5" style="506" customWidth="1"/>
    <col min="8707" max="8707" width="28.75" style="506" customWidth="1"/>
    <col min="8708" max="8709" width="0" style="506" hidden="1" customWidth="1"/>
    <col min="8710" max="8710" width="24.25" style="506" customWidth="1"/>
    <col min="8711" max="8960" width="9" style="506"/>
    <col min="8961" max="8961" width="32.625" style="506" customWidth="1"/>
    <col min="8962" max="8962" width="12.5" style="506" customWidth="1"/>
    <col min="8963" max="8963" width="28.75" style="506" customWidth="1"/>
    <col min="8964" max="8965" width="0" style="506" hidden="1" customWidth="1"/>
    <col min="8966" max="8966" width="24.25" style="506" customWidth="1"/>
    <col min="8967" max="9216" width="9" style="506"/>
    <col min="9217" max="9217" width="32.625" style="506" customWidth="1"/>
    <col min="9218" max="9218" width="12.5" style="506" customWidth="1"/>
    <col min="9219" max="9219" width="28.75" style="506" customWidth="1"/>
    <col min="9220" max="9221" width="0" style="506" hidden="1" customWidth="1"/>
    <col min="9222" max="9222" width="24.25" style="506" customWidth="1"/>
    <col min="9223" max="9472" width="9" style="506"/>
    <col min="9473" max="9473" width="32.625" style="506" customWidth="1"/>
    <col min="9474" max="9474" width="12.5" style="506" customWidth="1"/>
    <col min="9475" max="9475" width="28.75" style="506" customWidth="1"/>
    <col min="9476" max="9477" width="0" style="506" hidden="1" customWidth="1"/>
    <col min="9478" max="9478" width="24.25" style="506" customWidth="1"/>
    <col min="9479" max="9728" width="9" style="506"/>
    <col min="9729" max="9729" width="32.625" style="506" customWidth="1"/>
    <col min="9730" max="9730" width="12.5" style="506" customWidth="1"/>
    <col min="9731" max="9731" width="28.75" style="506" customWidth="1"/>
    <col min="9732" max="9733" width="0" style="506" hidden="1" customWidth="1"/>
    <col min="9734" max="9734" width="24.25" style="506" customWidth="1"/>
    <col min="9735" max="9984" width="9" style="506"/>
    <col min="9985" max="9985" width="32.625" style="506" customWidth="1"/>
    <col min="9986" max="9986" width="12.5" style="506" customWidth="1"/>
    <col min="9987" max="9987" width="28.75" style="506" customWidth="1"/>
    <col min="9988" max="9989" width="0" style="506" hidden="1" customWidth="1"/>
    <col min="9990" max="9990" width="24.25" style="506" customWidth="1"/>
    <col min="9991" max="10240" width="9" style="506"/>
    <col min="10241" max="10241" width="32.625" style="506" customWidth="1"/>
    <col min="10242" max="10242" width="12.5" style="506" customWidth="1"/>
    <col min="10243" max="10243" width="28.75" style="506" customWidth="1"/>
    <col min="10244" max="10245" width="0" style="506" hidden="1" customWidth="1"/>
    <col min="10246" max="10246" width="24.25" style="506" customWidth="1"/>
    <col min="10247" max="10496" width="9" style="506"/>
    <col min="10497" max="10497" width="32.625" style="506" customWidth="1"/>
    <col min="10498" max="10498" width="12.5" style="506" customWidth="1"/>
    <col min="10499" max="10499" width="28.75" style="506" customWidth="1"/>
    <col min="10500" max="10501" width="0" style="506" hidden="1" customWidth="1"/>
    <col min="10502" max="10502" width="24.25" style="506" customWidth="1"/>
    <col min="10503" max="10752" width="9" style="506"/>
    <col min="10753" max="10753" width="32.625" style="506" customWidth="1"/>
    <col min="10754" max="10754" width="12.5" style="506" customWidth="1"/>
    <col min="10755" max="10755" width="28.75" style="506" customWidth="1"/>
    <col min="10756" max="10757" width="0" style="506" hidden="1" customWidth="1"/>
    <col min="10758" max="10758" width="24.25" style="506" customWidth="1"/>
    <col min="10759" max="11008" width="9" style="506"/>
    <col min="11009" max="11009" width="32.625" style="506" customWidth="1"/>
    <col min="11010" max="11010" width="12.5" style="506" customWidth="1"/>
    <col min="11011" max="11011" width="28.75" style="506" customWidth="1"/>
    <col min="11012" max="11013" width="0" style="506" hidden="1" customWidth="1"/>
    <col min="11014" max="11014" width="24.25" style="506" customWidth="1"/>
    <col min="11015" max="11264" width="9" style="506"/>
    <col min="11265" max="11265" width="32.625" style="506" customWidth="1"/>
    <col min="11266" max="11266" width="12.5" style="506" customWidth="1"/>
    <col min="11267" max="11267" width="28.75" style="506" customWidth="1"/>
    <col min="11268" max="11269" width="0" style="506" hidden="1" customWidth="1"/>
    <col min="11270" max="11270" width="24.25" style="506" customWidth="1"/>
    <col min="11271" max="11520" width="9" style="506"/>
    <col min="11521" max="11521" width="32.625" style="506" customWidth="1"/>
    <col min="11522" max="11522" width="12.5" style="506" customWidth="1"/>
    <col min="11523" max="11523" width="28.75" style="506" customWidth="1"/>
    <col min="11524" max="11525" width="0" style="506" hidden="1" customWidth="1"/>
    <col min="11526" max="11526" width="24.25" style="506" customWidth="1"/>
    <col min="11527" max="11776" width="9" style="506"/>
    <col min="11777" max="11777" width="32.625" style="506" customWidth="1"/>
    <col min="11778" max="11778" width="12.5" style="506" customWidth="1"/>
    <col min="11779" max="11779" width="28.75" style="506" customWidth="1"/>
    <col min="11780" max="11781" width="0" style="506" hidden="1" customWidth="1"/>
    <col min="11782" max="11782" width="24.25" style="506" customWidth="1"/>
    <col min="11783" max="12032" width="9" style="506"/>
    <col min="12033" max="12033" width="32.625" style="506" customWidth="1"/>
    <col min="12034" max="12034" width="12.5" style="506" customWidth="1"/>
    <col min="12035" max="12035" width="28.75" style="506" customWidth="1"/>
    <col min="12036" max="12037" width="0" style="506" hidden="1" customWidth="1"/>
    <col min="12038" max="12038" width="24.25" style="506" customWidth="1"/>
    <col min="12039" max="12288" width="9" style="506"/>
    <col min="12289" max="12289" width="32.625" style="506" customWidth="1"/>
    <col min="12290" max="12290" width="12.5" style="506" customWidth="1"/>
    <col min="12291" max="12291" width="28.75" style="506" customWidth="1"/>
    <col min="12292" max="12293" width="0" style="506" hidden="1" customWidth="1"/>
    <col min="12294" max="12294" width="24.25" style="506" customWidth="1"/>
    <col min="12295" max="12544" width="9" style="506"/>
    <col min="12545" max="12545" width="32.625" style="506" customWidth="1"/>
    <col min="12546" max="12546" width="12.5" style="506" customWidth="1"/>
    <col min="12547" max="12547" width="28.75" style="506" customWidth="1"/>
    <col min="12548" max="12549" width="0" style="506" hidden="1" customWidth="1"/>
    <col min="12550" max="12550" width="24.25" style="506" customWidth="1"/>
    <col min="12551" max="12800" width="9" style="506"/>
    <col min="12801" max="12801" width="32.625" style="506" customWidth="1"/>
    <col min="12802" max="12802" width="12.5" style="506" customWidth="1"/>
    <col min="12803" max="12803" width="28.75" style="506" customWidth="1"/>
    <col min="12804" max="12805" width="0" style="506" hidden="1" customWidth="1"/>
    <col min="12806" max="12806" width="24.25" style="506" customWidth="1"/>
    <col min="12807" max="13056" width="9" style="506"/>
    <col min="13057" max="13057" width="32.625" style="506" customWidth="1"/>
    <col min="13058" max="13058" width="12.5" style="506" customWidth="1"/>
    <col min="13059" max="13059" width="28.75" style="506" customWidth="1"/>
    <col min="13060" max="13061" width="0" style="506" hidden="1" customWidth="1"/>
    <col min="13062" max="13062" width="24.25" style="506" customWidth="1"/>
    <col min="13063" max="13312" width="9" style="506"/>
    <col min="13313" max="13313" width="32.625" style="506" customWidth="1"/>
    <col min="13314" max="13314" width="12.5" style="506" customWidth="1"/>
    <col min="13315" max="13315" width="28.75" style="506" customWidth="1"/>
    <col min="13316" max="13317" width="0" style="506" hidden="1" customWidth="1"/>
    <col min="13318" max="13318" width="24.25" style="506" customWidth="1"/>
    <col min="13319" max="13568" width="9" style="506"/>
    <col min="13569" max="13569" width="32.625" style="506" customWidth="1"/>
    <col min="13570" max="13570" width="12.5" style="506" customWidth="1"/>
    <col min="13571" max="13571" width="28.75" style="506" customWidth="1"/>
    <col min="13572" max="13573" width="0" style="506" hidden="1" customWidth="1"/>
    <col min="13574" max="13574" width="24.25" style="506" customWidth="1"/>
    <col min="13575" max="13824" width="9" style="506"/>
    <col min="13825" max="13825" width="32.625" style="506" customWidth="1"/>
    <col min="13826" max="13826" width="12.5" style="506" customWidth="1"/>
    <col min="13827" max="13827" width="28.75" style="506" customWidth="1"/>
    <col min="13828" max="13829" width="0" style="506" hidden="1" customWidth="1"/>
    <col min="13830" max="13830" width="24.25" style="506" customWidth="1"/>
    <col min="13831" max="14080" width="9" style="506"/>
    <col min="14081" max="14081" width="32.625" style="506" customWidth="1"/>
    <col min="14082" max="14082" width="12.5" style="506" customWidth="1"/>
    <col min="14083" max="14083" width="28.75" style="506" customWidth="1"/>
    <col min="14084" max="14085" width="0" style="506" hidden="1" customWidth="1"/>
    <col min="14086" max="14086" width="24.25" style="506" customWidth="1"/>
    <col min="14087" max="14336" width="9" style="506"/>
    <col min="14337" max="14337" width="32.625" style="506" customWidth="1"/>
    <col min="14338" max="14338" width="12.5" style="506" customWidth="1"/>
    <col min="14339" max="14339" width="28.75" style="506" customWidth="1"/>
    <col min="14340" max="14341" width="0" style="506" hidden="1" customWidth="1"/>
    <col min="14342" max="14342" width="24.25" style="506" customWidth="1"/>
    <col min="14343" max="14592" width="9" style="506"/>
    <col min="14593" max="14593" width="32.625" style="506" customWidth="1"/>
    <col min="14594" max="14594" width="12.5" style="506" customWidth="1"/>
    <col min="14595" max="14595" width="28.75" style="506" customWidth="1"/>
    <col min="14596" max="14597" width="0" style="506" hidden="1" customWidth="1"/>
    <col min="14598" max="14598" width="24.25" style="506" customWidth="1"/>
    <col min="14599" max="14848" width="9" style="506"/>
    <col min="14849" max="14849" width="32.625" style="506" customWidth="1"/>
    <col min="14850" max="14850" width="12.5" style="506" customWidth="1"/>
    <col min="14851" max="14851" width="28.75" style="506" customWidth="1"/>
    <col min="14852" max="14853" width="0" style="506" hidden="1" customWidth="1"/>
    <col min="14854" max="14854" width="24.25" style="506" customWidth="1"/>
    <col min="14855" max="15104" width="9" style="506"/>
    <col min="15105" max="15105" width="32.625" style="506" customWidth="1"/>
    <col min="15106" max="15106" width="12.5" style="506" customWidth="1"/>
    <col min="15107" max="15107" width="28.75" style="506" customWidth="1"/>
    <col min="15108" max="15109" width="0" style="506" hidden="1" customWidth="1"/>
    <col min="15110" max="15110" width="24.25" style="506" customWidth="1"/>
    <col min="15111" max="15360" width="9" style="506"/>
    <col min="15361" max="15361" width="32.625" style="506" customWidth="1"/>
    <col min="15362" max="15362" width="12.5" style="506" customWidth="1"/>
    <col min="15363" max="15363" width="28.75" style="506" customWidth="1"/>
    <col min="15364" max="15365" width="0" style="506" hidden="1" customWidth="1"/>
    <col min="15366" max="15366" width="24.25" style="506" customWidth="1"/>
    <col min="15367" max="15616" width="9" style="506"/>
    <col min="15617" max="15617" width="32.625" style="506" customWidth="1"/>
    <col min="15618" max="15618" width="12.5" style="506" customWidth="1"/>
    <col min="15619" max="15619" width="28.75" style="506" customWidth="1"/>
    <col min="15620" max="15621" width="0" style="506" hidden="1" customWidth="1"/>
    <col min="15622" max="15622" width="24.25" style="506" customWidth="1"/>
    <col min="15623" max="15872" width="9" style="506"/>
    <col min="15873" max="15873" width="32.625" style="506" customWidth="1"/>
    <col min="15874" max="15874" width="12.5" style="506" customWidth="1"/>
    <col min="15875" max="15875" width="28.75" style="506" customWidth="1"/>
    <col min="15876" max="15877" width="0" style="506" hidden="1" customWidth="1"/>
    <col min="15878" max="15878" width="24.25" style="506" customWidth="1"/>
    <col min="15879" max="16128" width="9" style="506"/>
    <col min="16129" max="16129" width="32.625" style="506" customWidth="1"/>
    <col min="16130" max="16130" width="12.5" style="506" customWidth="1"/>
    <col min="16131" max="16131" width="28.75" style="506" customWidth="1"/>
    <col min="16132" max="16133" width="0" style="506" hidden="1" customWidth="1"/>
    <col min="16134" max="16134" width="24.25" style="506" customWidth="1"/>
    <col min="16135" max="16384" width="9" style="506"/>
  </cols>
  <sheetData>
    <row r="1" spans="1:16" s="707" customFormat="1" ht="32.25" customHeight="1">
      <c r="A1" s="505" t="s">
        <v>1453</v>
      </c>
      <c r="B1" s="505"/>
      <c r="C1" s="505"/>
      <c r="D1" s="505"/>
      <c r="E1" s="505"/>
      <c r="F1" s="505"/>
      <c r="G1" s="552"/>
      <c r="H1" s="552"/>
      <c r="I1" s="552"/>
      <c r="J1" s="552"/>
      <c r="K1" s="552"/>
      <c r="L1" s="552"/>
      <c r="M1" s="552"/>
      <c r="N1" s="552"/>
      <c r="O1" s="552"/>
      <c r="P1" s="552"/>
    </row>
    <row r="2" spans="1:16" s="707" customFormat="1" ht="21" customHeight="1">
      <c r="A2" s="507" t="s">
        <v>1454</v>
      </c>
      <c r="B2" s="507"/>
      <c r="C2" s="507"/>
      <c r="D2" s="507"/>
      <c r="E2" s="507"/>
      <c r="F2" s="507"/>
      <c r="G2" s="552"/>
      <c r="H2" s="552"/>
      <c r="I2" s="552"/>
      <c r="J2" s="552"/>
      <c r="K2" s="552"/>
      <c r="L2" s="552"/>
      <c r="M2" s="552"/>
      <c r="N2" s="552"/>
      <c r="O2" s="552"/>
      <c r="P2" s="552"/>
    </row>
    <row r="3" spans="1:16" s="707" customFormat="1" ht="15" customHeight="1">
      <c r="A3" s="708" t="s">
        <v>1455</v>
      </c>
      <c r="B3" s="708"/>
      <c r="C3" s="708"/>
      <c r="D3" s="708"/>
      <c r="E3" s="708"/>
      <c r="F3" s="552"/>
      <c r="G3" s="552"/>
      <c r="H3" s="552"/>
      <c r="I3" s="552"/>
      <c r="J3" s="552"/>
      <c r="K3" s="552"/>
      <c r="L3" s="552"/>
      <c r="M3" s="552"/>
      <c r="N3" s="552"/>
      <c r="O3" s="552"/>
      <c r="P3" s="552"/>
    </row>
    <row r="4" spans="1:16" s="707" customFormat="1" ht="23.25" customHeight="1">
      <c r="A4" s="559" t="s">
        <v>880</v>
      </c>
      <c r="B4" s="559"/>
      <c r="C4" s="559"/>
      <c r="D4" s="574"/>
      <c r="F4" s="509" t="s">
        <v>1456</v>
      </c>
      <c r="G4" s="552"/>
      <c r="H4" s="552"/>
      <c r="I4" s="552"/>
      <c r="J4" s="552"/>
      <c r="K4" s="552"/>
      <c r="L4" s="552"/>
      <c r="M4" s="552"/>
      <c r="N4" s="552"/>
      <c r="O4" s="552"/>
      <c r="P4" s="552"/>
    </row>
    <row r="5" spans="1:16" s="574" customFormat="1" ht="22.5" customHeight="1">
      <c r="A5" s="709" t="s">
        <v>1457</v>
      </c>
      <c r="B5" s="710" t="s">
        <v>1458</v>
      </c>
      <c r="C5" s="710" t="s">
        <v>1459</v>
      </c>
      <c r="D5" s="711" t="s">
        <v>1460</v>
      </c>
      <c r="E5" s="711"/>
      <c r="F5" s="712" t="s">
        <v>885</v>
      </c>
      <c r="G5" s="552"/>
      <c r="H5" s="552"/>
      <c r="I5" s="552"/>
      <c r="J5" s="552"/>
    </row>
    <row r="6" spans="1:16" s="574" customFormat="1" ht="22.5" customHeight="1">
      <c r="A6" s="713"/>
      <c r="B6" s="714"/>
      <c r="C6" s="714"/>
      <c r="D6" s="715" t="s">
        <v>1461</v>
      </c>
      <c r="E6" s="715" t="s">
        <v>1462</v>
      </c>
      <c r="F6" s="716"/>
      <c r="G6" s="552"/>
      <c r="H6" s="552"/>
      <c r="I6" s="552"/>
      <c r="J6" s="552"/>
    </row>
    <row r="7" spans="1:16" s="719" customFormat="1" ht="22.5" customHeight="1">
      <c r="A7" s="717" t="s">
        <v>1463</v>
      </c>
      <c r="B7" s="718">
        <v>10831</v>
      </c>
      <c r="C7" s="718">
        <v>2057890000</v>
      </c>
      <c r="D7" s="718"/>
      <c r="E7" s="718">
        <f>C7+D7</f>
        <v>2057890000</v>
      </c>
      <c r="F7" s="653" t="s">
        <v>1464</v>
      </c>
    </row>
    <row r="8" spans="1:16" s="574" customFormat="1" ht="22.5" customHeight="1">
      <c r="A8" s="720" t="s">
        <v>1465</v>
      </c>
      <c r="B8" s="721">
        <v>217</v>
      </c>
      <c r="C8" s="721">
        <v>1009050000</v>
      </c>
      <c r="D8" s="721"/>
      <c r="E8" s="721">
        <f t="shared" ref="E8:E71" si="0">C8+D8</f>
        <v>1009050000</v>
      </c>
      <c r="F8" s="591"/>
      <c r="G8" s="552"/>
      <c r="H8" s="552"/>
      <c r="I8" s="552"/>
      <c r="J8" s="552"/>
    </row>
    <row r="9" spans="1:16" s="574" customFormat="1" ht="22.5" customHeight="1">
      <c r="A9" s="720" t="s">
        <v>1466</v>
      </c>
      <c r="B9" s="721">
        <v>182</v>
      </c>
      <c r="C9" s="721">
        <v>8554000</v>
      </c>
      <c r="D9" s="721"/>
      <c r="E9" s="721">
        <f t="shared" si="0"/>
        <v>8554000</v>
      </c>
      <c r="F9" s="582"/>
      <c r="G9" s="722"/>
      <c r="H9" s="552"/>
      <c r="I9" s="552"/>
      <c r="J9" s="552"/>
    </row>
    <row r="10" spans="1:16" s="574" customFormat="1" ht="22.5" customHeight="1">
      <c r="A10" s="720" t="s">
        <v>1467</v>
      </c>
      <c r="B10" s="721">
        <v>773</v>
      </c>
      <c r="C10" s="721">
        <v>1109718800</v>
      </c>
      <c r="D10" s="721"/>
      <c r="E10" s="721">
        <f t="shared" si="0"/>
        <v>1109718800</v>
      </c>
      <c r="F10" s="582"/>
      <c r="G10" s="722"/>
      <c r="H10" s="552"/>
      <c r="I10" s="552"/>
      <c r="J10" s="552"/>
    </row>
    <row r="11" spans="1:16" s="574" customFormat="1" ht="22.5" customHeight="1">
      <c r="A11" s="720" t="s">
        <v>1468</v>
      </c>
      <c r="B11" s="721">
        <v>36</v>
      </c>
      <c r="C11" s="721">
        <v>273600</v>
      </c>
      <c r="D11" s="721"/>
      <c r="E11" s="721">
        <f t="shared" si="0"/>
        <v>273600</v>
      </c>
      <c r="F11" s="582"/>
      <c r="G11" s="722"/>
      <c r="H11" s="552"/>
      <c r="I11" s="552"/>
      <c r="J11" s="552"/>
    </row>
    <row r="12" spans="1:16" s="574" customFormat="1" ht="22.5" customHeight="1">
      <c r="A12" s="720" t="s">
        <v>1469</v>
      </c>
      <c r="B12" s="721">
        <v>87</v>
      </c>
      <c r="C12" s="721">
        <v>20488500</v>
      </c>
      <c r="D12" s="721"/>
      <c r="E12" s="721">
        <f t="shared" si="0"/>
        <v>20488500</v>
      </c>
      <c r="F12" s="582"/>
      <c r="G12" s="722"/>
      <c r="H12" s="552"/>
      <c r="I12" s="552"/>
      <c r="J12" s="552"/>
    </row>
    <row r="13" spans="1:16" s="574" customFormat="1" ht="22.5" customHeight="1">
      <c r="A13" s="720" t="s">
        <v>1470</v>
      </c>
      <c r="B13" s="721">
        <v>217</v>
      </c>
      <c r="C13" s="721">
        <v>1453900</v>
      </c>
      <c r="D13" s="721"/>
      <c r="E13" s="721">
        <f t="shared" si="0"/>
        <v>1453900</v>
      </c>
      <c r="F13" s="582"/>
      <c r="G13" s="722"/>
      <c r="H13" s="552"/>
      <c r="I13" s="552"/>
      <c r="J13" s="552"/>
    </row>
    <row r="14" spans="1:16" s="574" customFormat="1" ht="22.5" customHeight="1">
      <c r="A14" s="720" t="s">
        <v>1471</v>
      </c>
      <c r="B14" s="721">
        <v>227</v>
      </c>
      <c r="C14" s="721">
        <v>8807600</v>
      </c>
      <c r="D14" s="721"/>
      <c r="E14" s="721">
        <f t="shared" si="0"/>
        <v>8807600</v>
      </c>
      <c r="F14" s="582"/>
      <c r="G14" s="722"/>
      <c r="H14" s="552"/>
      <c r="I14" s="552"/>
      <c r="J14" s="552"/>
    </row>
    <row r="15" spans="1:16" s="574" customFormat="1" ht="22.5" customHeight="1">
      <c r="A15" s="720" t="s">
        <v>1472</v>
      </c>
      <c r="B15" s="721">
        <v>76</v>
      </c>
      <c r="C15" s="721">
        <v>11058000</v>
      </c>
      <c r="D15" s="721"/>
      <c r="E15" s="721">
        <f t="shared" si="0"/>
        <v>11058000</v>
      </c>
      <c r="F15" s="582"/>
      <c r="G15" s="722"/>
      <c r="H15" s="552"/>
      <c r="I15" s="552"/>
      <c r="J15" s="552"/>
    </row>
    <row r="16" spans="1:16" s="719" customFormat="1" ht="22.5" customHeight="1">
      <c r="A16" s="720" t="s">
        <v>1473</v>
      </c>
      <c r="B16" s="721">
        <v>291</v>
      </c>
      <c r="C16" s="721">
        <v>2822700</v>
      </c>
      <c r="D16" s="721"/>
      <c r="E16" s="721">
        <f t="shared" si="0"/>
        <v>2822700</v>
      </c>
      <c r="F16" s="582"/>
      <c r="G16" s="722"/>
      <c r="H16" s="552"/>
      <c r="I16" s="552"/>
      <c r="J16" s="552"/>
    </row>
    <row r="17" spans="1:10" s="574" customFormat="1" ht="22.5" customHeight="1">
      <c r="A17" s="720" t="s">
        <v>1474</v>
      </c>
      <c r="B17" s="721">
        <v>656</v>
      </c>
      <c r="C17" s="721">
        <v>475862400</v>
      </c>
      <c r="D17" s="721"/>
      <c r="E17" s="721">
        <f t="shared" si="0"/>
        <v>475862400</v>
      </c>
      <c r="F17" s="582"/>
      <c r="G17" s="722"/>
      <c r="H17" s="552"/>
      <c r="I17" s="552"/>
      <c r="J17" s="552"/>
    </row>
    <row r="18" spans="1:10" s="574" customFormat="1" ht="22.5" customHeight="1">
      <c r="A18" s="720" t="s">
        <v>1475</v>
      </c>
      <c r="B18" s="721">
        <v>5273</v>
      </c>
      <c r="C18" s="721">
        <v>221466000</v>
      </c>
      <c r="D18" s="721"/>
      <c r="E18" s="721">
        <f t="shared" si="0"/>
        <v>221466000</v>
      </c>
      <c r="F18" s="582"/>
      <c r="G18" s="722"/>
      <c r="H18" s="552"/>
      <c r="I18" s="552"/>
      <c r="J18" s="552"/>
    </row>
    <row r="19" spans="1:10" s="574" customFormat="1" ht="22.5" customHeight="1">
      <c r="A19" s="720" t="s">
        <v>1476</v>
      </c>
      <c r="B19" s="721">
        <v>2</v>
      </c>
      <c r="C19" s="721">
        <v>582000</v>
      </c>
      <c r="D19" s="721"/>
      <c r="E19" s="721">
        <f t="shared" si="0"/>
        <v>582000</v>
      </c>
      <c r="F19" s="582"/>
      <c r="G19" s="722"/>
      <c r="H19" s="552"/>
      <c r="I19" s="552"/>
      <c r="J19" s="552"/>
    </row>
    <row r="20" spans="1:10" s="574" customFormat="1" ht="22.5" customHeight="1">
      <c r="A20" s="720" t="s">
        <v>1477</v>
      </c>
      <c r="B20" s="721">
        <v>50</v>
      </c>
      <c r="C20" s="721">
        <v>800000</v>
      </c>
      <c r="D20" s="721"/>
      <c r="E20" s="721">
        <f t="shared" si="0"/>
        <v>800000</v>
      </c>
      <c r="F20" s="582"/>
      <c r="G20" s="722"/>
      <c r="H20" s="552"/>
      <c r="I20" s="552"/>
      <c r="J20" s="552"/>
    </row>
    <row r="21" spans="1:10" s="574" customFormat="1" ht="22.5" customHeight="1">
      <c r="A21" s="720" t="s">
        <v>1478</v>
      </c>
      <c r="B21" s="721">
        <v>86</v>
      </c>
      <c r="C21" s="721">
        <v>1436200</v>
      </c>
      <c r="D21" s="721"/>
      <c r="E21" s="721">
        <f t="shared" si="0"/>
        <v>1436200</v>
      </c>
      <c r="F21" s="591"/>
      <c r="G21" s="552"/>
      <c r="H21" s="552"/>
      <c r="I21" s="552"/>
      <c r="J21" s="552"/>
    </row>
    <row r="22" spans="1:10" s="574" customFormat="1" ht="22.5" customHeight="1">
      <c r="A22" s="720" t="s">
        <v>1479</v>
      </c>
      <c r="B22" s="721">
        <v>382</v>
      </c>
      <c r="C22" s="721">
        <v>12988000</v>
      </c>
      <c r="D22" s="721"/>
      <c r="E22" s="721">
        <f t="shared" si="0"/>
        <v>12988000</v>
      </c>
      <c r="F22" s="582"/>
      <c r="G22" s="722"/>
      <c r="H22" s="552"/>
      <c r="I22" s="552"/>
      <c r="J22" s="552"/>
    </row>
    <row r="23" spans="1:10" s="574" customFormat="1" ht="22.5" customHeight="1">
      <c r="A23" s="720" t="s">
        <v>1480</v>
      </c>
      <c r="B23" s="721">
        <v>498</v>
      </c>
      <c r="C23" s="721">
        <v>22061400</v>
      </c>
      <c r="D23" s="721"/>
      <c r="E23" s="721">
        <f t="shared" si="0"/>
        <v>22061400</v>
      </c>
      <c r="F23" s="582"/>
      <c r="G23" s="722"/>
      <c r="H23" s="552"/>
      <c r="I23" s="552"/>
      <c r="J23" s="552"/>
    </row>
    <row r="24" spans="1:10" s="574" customFormat="1" ht="22.5" customHeight="1">
      <c r="A24" s="720" t="s">
        <v>1481</v>
      </c>
      <c r="B24" s="721">
        <v>5</v>
      </c>
      <c r="C24" s="721">
        <v>741000</v>
      </c>
      <c r="D24" s="721"/>
      <c r="E24" s="721">
        <f t="shared" si="0"/>
        <v>741000</v>
      </c>
      <c r="F24" s="582"/>
      <c r="G24" s="722"/>
      <c r="H24" s="552"/>
      <c r="I24" s="552"/>
      <c r="J24" s="552"/>
    </row>
    <row r="25" spans="1:10" s="574" customFormat="1" ht="22.5" customHeight="1">
      <c r="A25" s="720" t="s">
        <v>1482</v>
      </c>
      <c r="B25" s="721">
        <v>43</v>
      </c>
      <c r="C25" s="721">
        <v>20541100</v>
      </c>
      <c r="D25" s="721"/>
      <c r="E25" s="721">
        <f t="shared" si="0"/>
        <v>20541100</v>
      </c>
      <c r="F25" s="582"/>
      <c r="G25" s="722"/>
      <c r="H25" s="552"/>
      <c r="I25" s="552"/>
      <c r="J25" s="552"/>
    </row>
    <row r="26" spans="1:10" s="574" customFormat="1" ht="22.5" customHeight="1">
      <c r="A26" s="720" t="s">
        <v>1483</v>
      </c>
      <c r="B26" s="721">
        <v>51</v>
      </c>
      <c r="C26" s="721">
        <v>16580100</v>
      </c>
      <c r="D26" s="721"/>
      <c r="E26" s="721">
        <f t="shared" si="0"/>
        <v>16580100</v>
      </c>
      <c r="F26" s="582"/>
      <c r="G26" s="722"/>
      <c r="H26" s="552"/>
      <c r="I26" s="552"/>
      <c r="J26" s="552"/>
    </row>
    <row r="27" spans="1:10" s="574" customFormat="1" ht="22.5" customHeight="1">
      <c r="A27" s="720" t="s">
        <v>1484</v>
      </c>
      <c r="B27" s="721">
        <v>18</v>
      </c>
      <c r="C27" s="721">
        <v>20952000</v>
      </c>
      <c r="D27" s="721"/>
      <c r="E27" s="721">
        <f t="shared" si="0"/>
        <v>20952000</v>
      </c>
      <c r="F27" s="582"/>
      <c r="G27" s="722"/>
      <c r="H27" s="552"/>
      <c r="I27" s="552"/>
      <c r="J27" s="552"/>
    </row>
    <row r="28" spans="1:10" s="574" customFormat="1" ht="22.5" customHeight="1">
      <c r="A28" s="720" t="s">
        <v>1485</v>
      </c>
      <c r="B28" s="721">
        <v>17</v>
      </c>
      <c r="C28" s="721">
        <v>14016500</v>
      </c>
      <c r="D28" s="721"/>
      <c r="E28" s="721">
        <f t="shared" si="0"/>
        <v>14016500</v>
      </c>
      <c r="F28" s="582"/>
      <c r="G28" s="722"/>
      <c r="H28" s="552"/>
      <c r="I28" s="552"/>
      <c r="J28" s="552"/>
    </row>
    <row r="29" spans="1:10" s="719" customFormat="1" ht="22.5" customHeight="1">
      <c r="A29" s="720" t="s">
        <v>1486</v>
      </c>
      <c r="B29" s="721">
        <v>26</v>
      </c>
      <c r="C29" s="721">
        <v>11525800</v>
      </c>
      <c r="D29" s="721"/>
      <c r="E29" s="721">
        <f t="shared" si="0"/>
        <v>11525800</v>
      </c>
      <c r="F29" s="582"/>
      <c r="G29" s="722"/>
      <c r="H29" s="552"/>
      <c r="I29" s="552"/>
      <c r="J29" s="552"/>
    </row>
    <row r="30" spans="1:10" s="719" customFormat="1" ht="22.5" customHeight="1">
      <c r="A30" s="720" t="s">
        <v>1487</v>
      </c>
      <c r="B30" s="721">
        <v>400</v>
      </c>
      <c r="C30" s="721">
        <v>1720000</v>
      </c>
      <c r="D30" s="721"/>
      <c r="E30" s="721">
        <f t="shared" si="0"/>
        <v>1720000</v>
      </c>
      <c r="F30" s="582"/>
      <c r="G30" s="722"/>
      <c r="H30" s="552"/>
      <c r="I30" s="552"/>
      <c r="J30" s="552"/>
    </row>
    <row r="31" spans="1:10" s="719" customFormat="1" ht="22.5" customHeight="1">
      <c r="A31" s="720" t="s">
        <v>1488</v>
      </c>
      <c r="B31" s="721">
        <v>1638</v>
      </c>
      <c r="C31" s="721">
        <v>20475000</v>
      </c>
      <c r="D31" s="721"/>
      <c r="E31" s="721">
        <f t="shared" si="0"/>
        <v>20475000</v>
      </c>
      <c r="F31" s="582"/>
      <c r="G31" s="722"/>
      <c r="H31" s="552"/>
      <c r="I31" s="552"/>
      <c r="J31" s="552"/>
    </row>
    <row r="32" spans="1:10" s="719" customFormat="1" ht="22.5" customHeight="1">
      <c r="A32" s="720" t="s">
        <v>1489</v>
      </c>
      <c r="B32" s="721">
        <v>560</v>
      </c>
      <c r="C32" s="721">
        <v>2688000</v>
      </c>
      <c r="D32" s="721"/>
      <c r="E32" s="721">
        <f t="shared" si="0"/>
        <v>2688000</v>
      </c>
      <c r="F32" s="582"/>
      <c r="G32" s="722"/>
      <c r="H32" s="552"/>
      <c r="I32" s="552"/>
      <c r="J32" s="552"/>
    </row>
    <row r="33" spans="1:10" s="719" customFormat="1" ht="22.5" customHeight="1">
      <c r="A33" s="723" t="s">
        <v>1490</v>
      </c>
      <c r="B33" s="724">
        <v>600</v>
      </c>
      <c r="C33" s="724">
        <v>1680000</v>
      </c>
      <c r="D33" s="724"/>
      <c r="E33" s="724">
        <f t="shared" si="0"/>
        <v>1680000</v>
      </c>
      <c r="F33" s="617"/>
      <c r="G33" s="722"/>
      <c r="H33" s="552"/>
      <c r="I33" s="552"/>
      <c r="J33" s="552"/>
    </row>
    <row r="34" spans="1:10" s="719" customFormat="1" ht="22.5" customHeight="1">
      <c r="A34" s="717" t="s">
        <v>1491</v>
      </c>
      <c r="B34" s="718">
        <v>68</v>
      </c>
      <c r="C34" s="718">
        <v>14511200</v>
      </c>
      <c r="D34" s="718"/>
      <c r="E34" s="718">
        <f t="shared" si="0"/>
        <v>14511200</v>
      </c>
      <c r="F34" s="653" t="s">
        <v>1492</v>
      </c>
    </row>
    <row r="35" spans="1:10" s="719" customFormat="1" ht="22.5" customHeight="1">
      <c r="A35" s="720" t="s">
        <v>1493</v>
      </c>
      <c r="B35" s="721">
        <v>6</v>
      </c>
      <c r="C35" s="721">
        <v>3288000</v>
      </c>
      <c r="D35" s="721"/>
      <c r="E35" s="721">
        <f t="shared" si="0"/>
        <v>3288000</v>
      </c>
      <c r="F35" s="725"/>
    </row>
    <row r="36" spans="1:10" s="719" customFormat="1" ht="22.5" customHeight="1">
      <c r="A36" s="720" t="s">
        <v>1494</v>
      </c>
      <c r="B36" s="721">
        <v>307</v>
      </c>
      <c r="C36" s="721">
        <v>1258700</v>
      </c>
      <c r="D36" s="721"/>
      <c r="E36" s="721">
        <f t="shared" si="0"/>
        <v>1258700</v>
      </c>
      <c r="F36" s="725"/>
    </row>
    <row r="37" spans="1:10" s="719" customFormat="1" ht="22.5" customHeight="1">
      <c r="A37" s="720" t="s">
        <v>1495</v>
      </c>
      <c r="B37" s="721">
        <v>1</v>
      </c>
      <c r="C37" s="721">
        <v>223100</v>
      </c>
      <c r="D37" s="721"/>
      <c r="E37" s="721">
        <f t="shared" si="0"/>
        <v>223100</v>
      </c>
      <c r="F37" s="725"/>
    </row>
    <row r="38" spans="1:10" s="719" customFormat="1" ht="22.5" customHeight="1">
      <c r="A38" s="720" t="s">
        <v>1496</v>
      </c>
      <c r="B38" s="721">
        <v>2</v>
      </c>
      <c r="C38" s="721">
        <v>689600</v>
      </c>
      <c r="D38" s="721"/>
      <c r="E38" s="721">
        <f t="shared" si="0"/>
        <v>689600</v>
      </c>
      <c r="F38" s="725"/>
    </row>
    <row r="39" spans="1:10" s="574" customFormat="1" ht="22.5" customHeight="1">
      <c r="A39" s="720" t="s">
        <v>1497</v>
      </c>
      <c r="B39" s="721">
        <v>4</v>
      </c>
      <c r="C39" s="721">
        <v>240000</v>
      </c>
      <c r="D39" s="721"/>
      <c r="E39" s="721">
        <f t="shared" si="0"/>
        <v>240000</v>
      </c>
      <c r="F39" s="591"/>
      <c r="G39" s="552"/>
      <c r="H39" s="552"/>
      <c r="I39" s="552"/>
      <c r="J39" s="552"/>
    </row>
    <row r="40" spans="1:10" s="574" customFormat="1" ht="22.5" customHeight="1">
      <c r="A40" s="720" t="s">
        <v>1498</v>
      </c>
      <c r="B40" s="721">
        <v>98</v>
      </c>
      <c r="C40" s="721">
        <v>57036000</v>
      </c>
      <c r="D40" s="721"/>
      <c r="E40" s="721">
        <f t="shared" si="0"/>
        <v>57036000</v>
      </c>
      <c r="F40" s="582"/>
      <c r="G40" s="722"/>
      <c r="H40" s="552"/>
      <c r="I40" s="552"/>
      <c r="J40" s="552"/>
    </row>
    <row r="41" spans="1:10" s="574" customFormat="1" ht="22.5" customHeight="1">
      <c r="A41" s="720" t="s">
        <v>1499</v>
      </c>
      <c r="B41" s="721">
        <v>110</v>
      </c>
      <c r="C41" s="721">
        <v>39479000</v>
      </c>
      <c r="D41" s="721"/>
      <c r="E41" s="721">
        <f t="shared" si="0"/>
        <v>39479000</v>
      </c>
      <c r="F41" s="582"/>
      <c r="G41" s="722"/>
      <c r="H41" s="552"/>
      <c r="I41" s="552"/>
      <c r="J41" s="552"/>
    </row>
    <row r="42" spans="1:10" s="574" customFormat="1" ht="22.5" customHeight="1">
      <c r="A42" s="720" t="s">
        <v>1500</v>
      </c>
      <c r="B42" s="721">
        <v>2</v>
      </c>
      <c r="C42" s="721">
        <v>60000</v>
      </c>
      <c r="D42" s="721"/>
      <c r="E42" s="721">
        <f t="shared" si="0"/>
        <v>60000</v>
      </c>
      <c r="F42" s="582"/>
      <c r="G42" s="722"/>
      <c r="H42" s="552"/>
      <c r="I42" s="552"/>
      <c r="J42" s="552"/>
    </row>
    <row r="43" spans="1:10" s="574" customFormat="1" ht="22.5" customHeight="1">
      <c r="A43" s="720" t="s">
        <v>1501</v>
      </c>
      <c r="B43" s="721">
        <v>193</v>
      </c>
      <c r="C43" s="721">
        <v>15440000</v>
      </c>
      <c r="D43" s="721"/>
      <c r="E43" s="721">
        <f t="shared" si="0"/>
        <v>15440000</v>
      </c>
      <c r="F43" s="582"/>
      <c r="G43" s="722"/>
      <c r="H43" s="552"/>
      <c r="I43" s="552"/>
      <c r="J43" s="552"/>
    </row>
    <row r="44" spans="1:10" s="574" customFormat="1" ht="22.5" customHeight="1">
      <c r="A44" s="720" t="s">
        <v>1502</v>
      </c>
      <c r="B44" s="721">
        <v>76</v>
      </c>
      <c r="C44" s="721">
        <v>88464000</v>
      </c>
      <c r="D44" s="721"/>
      <c r="E44" s="721">
        <f t="shared" si="0"/>
        <v>88464000</v>
      </c>
      <c r="F44" s="582"/>
      <c r="G44" s="722"/>
      <c r="H44" s="552"/>
      <c r="I44" s="552"/>
      <c r="J44" s="552"/>
    </row>
    <row r="45" spans="1:10" s="574" customFormat="1" ht="22.5" customHeight="1">
      <c r="A45" s="720" t="s">
        <v>1503</v>
      </c>
      <c r="B45" s="721">
        <v>6</v>
      </c>
      <c r="C45" s="721">
        <v>2590200</v>
      </c>
      <c r="D45" s="721"/>
      <c r="E45" s="721">
        <f t="shared" si="0"/>
        <v>2590200</v>
      </c>
      <c r="F45" s="582"/>
      <c r="G45" s="722"/>
      <c r="H45" s="552"/>
      <c r="I45" s="552"/>
      <c r="J45" s="552"/>
    </row>
    <row r="46" spans="1:10" s="574" customFormat="1" ht="22.5" customHeight="1">
      <c r="A46" s="720" t="s">
        <v>1504</v>
      </c>
      <c r="B46" s="721">
        <v>1650</v>
      </c>
      <c r="C46" s="721">
        <v>16005000</v>
      </c>
      <c r="D46" s="721"/>
      <c r="E46" s="721">
        <f t="shared" si="0"/>
        <v>16005000</v>
      </c>
      <c r="F46" s="582"/>
      <c r="G46" s="722"/>
      <c r="H46" s="552"/>
      <c r="I46" s="552"/>
      <c r="J46" s="552"/>
    </row>
    <row r="47" spans="1:10" s="719" customFormat="1" ht="22.5" customHeight="1">
      <c r="A47" s="720" t="s">
        <v>1505</v>
      </c>
      <c r="B47" s="721">
        <v>900</v>
      </c>
      <c r="C47" s="721">
        <v>15390000</v>
      </c>
      <c r="D47" s="721"/>
      <c r="E47" s="721">
        <f t="shared" si="0"/>
        <v>15390000</v>
      </c>
      <c r="F47" s="582"/>
      <c r="G47" s="722"/>
      <c r="H47" s="552"/>
      <c r="I47" s="552"/>
      <c r="J47" s="552"/>
    </row>
    <row r="48" spans="1:10" s="574" customFormat="1" ht="22.5" customHeight="1">
      <c r="A48" s="720" t="s">
        <v>1506</v>
      </c>
      <c r="B48" s="721">
        <v>50</v>
      </c>
      <c r="C48" s="721">
        <v>570000</v>
      </c>
      <c r="D48" s="721"/>
      <c r="E48" s="721">
        <f t="shared" si="0"/>
        <v>570000</v>
      </c>
      <c r="F48" s="582"/>
      <c r="G48" s="722"/>
      <c r="H48" s="552"/>
      <c r="I48" s="552"/>
      <c r="J48" s="552"/>
    </row>
    <row r="49" spans="1:10" s="574" customFormat="1" ht="22.5" customHeight="1">
      <c r="A49" s="720" t="s">
        <v>1507</v>
      </c>
      <c r="B49" s="721">
        <v>4000</v>
      </c>
      <c r="C49" s="721">
        <v>5200000</v>
      </c>
      <c r="D49" s="721"/>
      <c r="E49" s="721">
        <f t="shared" si="0"/>
        <v>5200000</v>
      </c>
      <c r="F49" s="582"/>
      <c r="G49" s="722"/>
      <c r="H49" s="552"/>
      <c r="I49" s="552"/>
      <c r="J49" s="552"/>
    </row>
    <row r="50" spans="1:10" s="574" customFormat="1" ht="22.5" customHeight="1">
      <c r="A50" s="720" t="s">
        <v>1508</v>
      </c>
      <c r="B50" s="721">
        <v>24</v>
      </c>
      <c r="C50" s="721">
        <v>3600000</v>
      </c>
      <c r="D50" s="721"/>
      <c r="E50" s="721">
        <f t="shared" si="0"/>
        <v>3600000</v>
      </c>
      <c r="F50" s="582"/>
      <c r="G50" s="722"/>
      <c r="H50" s="552"/>
      <c r="I50" s="552"/>
      <c r="J50" s="552"/>
    </row>
    <row r="51" spans="1:10" s="574" customFormat="1" ht="22.5" customHeight="1">
      <c r="A51" s="720" t="s">
        <v>1509</v>
      </c>
      <c r="B51" s="721">
        <v>11400</v>
      </c>
      <c r="C51" s="721">
        <v>2280000</v>
      </c>
      <c r="D51" s="721"/>
      <c r="E51" s="721">
        <f t="shared" si="0"/>
        <v>2280000</v>
      </c>
      <c r="F51" s="582"/>
      <c r="G51" s="722"/>
      <c r="H51" s="552"/>
      <c r="I51" s="552"/>
      <c r="J51" s="552"/>
    </row>
    <row r="52" spans="1:10" s="574" customFormat="1" ht="22.5" customHeight="1">
      <c r="A52" s="720" t="s">
        <v>1510</v>
      </c>
      <c r="B52" s="721">
        <v>100</v>
      </c>
      <c r="C52" s="721">
        <v>830000</v>
      </c>
      <c r="D52" s="721"/>
      <c r="E52" s="721">
        <f t="shared" si="0"/>
        <v>830000</v>
      </c>
      <c r="F52" s="582"/>
      <c r="G52" s="722"/>
      <c r="H52" s="552"/>
      <c r="I52" s="552"/>
      <c r="J52" s="552"/>
    </row>
    <row r="53" spans="1:10" s="574" customFormat="1" ht="22.5" customHeight="1">
      <c r="A53" s="720" t="s">
        <v>1511</v>
      </c>
      <c r="B53" s="721">
        <v>700</v>
      </c>
      <c r="C53" s="721">
        <v>700000</v>
      </c>
      <c r="D53" s="721"/>
      <c r="E53" s="721">
        <f t="shared" si="0"/>
        <v>700000</v>
      </c>
      <c r="F53" s="582"/>
      <c r="G53" s="722"/>
      <c r="H53" s="552"/>
      <c r="I53" s="552"/>
      <c r="J53" s="552"/>
    </row>
    <row r="54" spans="1:10" s="574" customFormat="1" ht="22.5" customHeight="1">
      <c r="A54" s="720" t="s">
        <v>1512</v>
      </c>
      <c r="B54" s="721">
        <v>50</v>
      </c>
      <c r="C54" s="721">
        <v>14250000</v>
      </c>
      <c r="D54" s="721"/>
      <c r="E54" s="721">
        <f t="shared" si="0"/>
        <v>14250000</v>
      </c>
      <c r="F54" s="582"/>
      <c r="G54" s="722"/>
      <c r="H54" s="552"/>
      <c r="I54" s="552"/>
      <c r="J54" s="552"/>
    </row>
    <row r="55" spans="1:10" s="574" customFormat="1" ht="22.5" customHeight="1">
      <c r="A55" s="720" t="s">
        <v>1513</v>
      </c>
      <c r="B55" s="721">
        <v>177</v>
      </c>
      <c r="C55" s="721">
        <v>79650000</v>
      </c>
      <c r="D55" s="721"/>
      <c r="E55" s="721">
        <f t="shared" si="0"/>
        <v>79650000</v>
      </c>
      <c r="F55" s="582"/>
      <c r="G55" s="722"/>
      <c r="H55" s="552"/>
      <c r="I55" s="552"/>
      <c r="J55" s="552"/>
    </row>
    <row r="56" spans="1:10" s="574" customFormat="1" ht="22.5" customHeight="1">
      <c r="A56" s="720" t="s">
        <v>1514</v>
      </c>
      <c r="B56" s="721">
        <v>21</v>
      </c>
      <c r="C56" s="721">
        <v>7129500</v>
      </c>
      <c r="D56" s="721"/>
      <c r="E56" s="721">
        <f t="shared" si="0"/>
        <v>7129500</v>
      </c>
      <c r="F56" s="582"/>
      <c r="G56" s="722"/>
      <c r="H56" s="552"/>
      <c r="I56" s="552"/>
      <c r="J56" s="552"/>
    </row>
    <row r="57" spans="1:10" s="574" customFormat="1" ht="22.5" customHeight="1">
      <c r="A57" s="720" t="s">
        <v>1515</v>
      </c>
      <c r="B57" s="721">
        <v>5</v>
      </c>
      <c r="C57" s="721">
        <v>824500</v>
      </c>
      <c r="D57" s="721"/>
      <c r="E57" s="721">
        <f t="shared" si="0"/>
        <v>824500</v>
      </c>
      <c r="F57" s="582"/>
      <c r="G57" s="722"/>
      <c r="H57" s="552"/>
      <c r="I57" s="552"/>
      <c r="J57" s="552"/>
    </row>
    <row r="58" spans="1:10" s="574" customFormat="1" ht="22.5" customHeight="1">
      <c r="A58" s="720" t="s">
        <v>1516</v>
      </c>
      <c r="B58" s="721">
        <v>8</v>
      </c>
      <c r="C58" s="721">
        <v>2328000</v>
      </c>
      <c r="D58" s="721"/>
      <c r="E58" s="721">
        <f t="shared" si="0"/>
        <v>2328000</v>
      </c>
      <c r="F58" s="582"/>
      <c r="G58" s="722"/>
      <c r="H58" s="552"/>
      <c r="I58" s="552"/>
      <c r="J58" s="552"/>
    </row>
    <row r="59" spans="1:10" s="574" customFormat="1" ht="22.5" customHeight="1">
      <c r="A59" s="720" t="s">
        <v>1463</v>
      </c>
      <c r="B59" s="721">
        <v>41082</v>
      </c>
      <c r="C59" s="721">
        <v>7805580000</v>
      </c>
      <c r="D59" s="721"/>
      <c r="E59" s="721">
        <f t="shared" si="0"/>
        <v>7805580000</v>
      </c>
      <c r="F59" s="582" t="s">
        <v>1517</v>
      </c>
      <c r="G59" s="722"/>
      <c r="H59" s="552"/>
      <c r="I59" s="552"/>
      <c r="J59" s="552"/>
    </row>
    <row r="60" spans="1:10" s="574" customFormat="1" ht="22.5" customHeight="1">
      <c r="A60" s="720" t="s">
        <v>1465</v>
      </c>
      <c r="B60" s="721">
        <v>1917</v>
      </c>
      <c r="C60" s="721">
        <v>891405000</v>
      </c>
      <c r="D60" s="721"/>
      <c r="E60" s="721">
        <f t="shared" si="0"/>
        <v>891405000</v>
      </c>
      <c r="F60" s="582"/>
      <c r="G60" s="722"/>
      <c r="H60" s="552"/>
      <c r="I60" s="552"/>
      <c r="J60" s="552"/>
    </row>
    <row r="61" spans="1:10" s="574" customFormat="1" ht="22.5" customHeight="1">
      <c r="A61" s="720" t="s">
        <v>1518</v>
      </c>
      <c r="B61" s="721">
        <v>21</v>
      </c>
      <c r="C61" s="721">
        <v>1696800</v>
      </c>
      <c r="D61" s="721"/>
      <c r="E61" s="721">
        <f t="shared" si="0"/>
        <v>1696800</v>
      </c>
      <c r="F61" s="582"/>
      <c r="G61" s="722"/>
      <c r="H61" s="552"/>
      <c r="I61" s="552"/>
      <c r="J61" s="552"/>
    </row>
    <row r="62" spans="1:10" s="574" customFormat="1" ht="22.5" customHeight="1">
      <c r="A62" s="720" t="s">
        <v>1467</v>
      </c>
      <c r="B62" s="721">
        <v>83</v>
      </c>
      <c r="C62" s="721">
        <v>119154800</v>
      </c>
      <c r="D62" s="721"/>
      <c r="E62" s="721">
        <f t="shared" si="0"/>
        <v>119154800</v>
      </c>
      <c r="F62" s="582"/>
      <c r="G62" s="722"/>
      <c r="H62" s="552"/>
      <c r="I62" s="552"/>
      <c r="J62" s="552"/>
    </row>
    <row r="63" spans="1:10" s="574" customFormat="1" ht="22.5" customHeight="1">
      <c r="A63" s="720" t="s">
        <v>1519</v>
      </c>
      <c r="B63" s="721">
        <v>28</v>
      </c>
      <c r="C63" s="721">
        <v>11071200</v>
      </c>
      <c r="D63" s="721"/>
      <c r="E63" s="721">
        <f t="shared" si="0"/>
        <v>11071200</v>
      </c>
      <c r="F63" s="582"/>
      <c r="G63" s="722"/>
      <c r="H63" s="552"/>
      <c r="I63" s="552"/>
      <c r="J63" s="552"/>
    </row>
    <row r="64" spans="1:10" s="574" customFormat="1" ht="22.5" customHeight="1">
      <c r="A64" s="723" t="s">
        <v>1520</v>
      </c>
      <c r="B64" s="724">
        <v>22</v>
      </c>
      <c r="C64" s="724">
        <v>11440000</v>
      </c>
      <c r="D64" s="724"/>
      <c r="E64" s="724">
        <f t="shared" si="0"/>
        <v>11440000</v>
      </c>
      <c r="F64" s="617"/>
      <c r="G64" s="722"/>
      <c r="H64" s="552"/>
      <c r="I64" s="552"/>
      <c r="J64" s="552"/>
    </row>
    <row r="65" spans="1:10" s="574" customFormat="1" ht="22.5" customHeight="1">
      <c r="A65" s="717" t="s">
        <v>1493</v>
      </c>
      <c r="B65" s="718">
        <v>57</v>
      </c>
      <c r="C65" s="718">
        <v>31236000</v>
      </c>
      <c r="D65" s="718"/>
      <c r="E65" s="718">
        <f t="shared" si="0"/>
        <v>31236000</v>
      </c>
      <c r="F65" s="582" t="s">
        <v>1517</v>
      </c>
      <c r="G65" s="722"/>
      <c r="H65" s="552"/>
      <c r="I65" s="552"/>
      <c r="J65" s="552"/>
    </row>
    <row r="66" spans="1:10" s="574" customFormat="1" ht="22.5" customHeight="1">
      <c r="A66" s="720" t="s">
        <v>1502</v>
      </c>
      <c r="B66" s="721">
        <v>354</v>
      </c>
      <c r="C66" s="721">
        <v>412056000</v>
      </c>
      <c r="D66" s="721"/>
      <c r="E66" s="721">
        <f t="shared" si="0"/>
        <v>412056000</v>
      </c>
      <c r="F66" s="582"/>
      <c r="G66" s="722"/>
      <c r="H66" s="552"/>
      <c r="I66" s="552"/>
      <c r="J66" s="552"/>
    </row>
    <row r="67" spans="1:10" s="574" customFormat="1" ht="22.5" customHeight="1">
      <c r="A67" s="720" t="s">
        <v>1521</v>
      </c>
      <c r="B67" s="721">
        <v>283</v>
      </c>
      <c r="C67" s="721">
        <v>301961000</v>
      </c>
      <c r="D67" s="721"/>
      <c r="E67" s="721">
        <f t="shared" si="0"/>
        <v>301961000</v>
      </c>
      <c r="F67" s="591"/>
      <c r="G67" s="552"/>
      <c r="H67" s="552"/>
      <c r="I67" s="552"/>
      <c r="J67" s="552"/>
    </row>
    <row r="68" spans="1:10" s="574" customFormat="1" ht="22.5" customHeight="1">
      <c r="A68" s="720" t="s">
        <v>1513</v>
      </c>
      <c r="B68" s="721">
        <v>211</v>
      </c>
      <c r="C68" s="721">
        <v>94950000</v>
      </c>
      <c r="D68" s="721"/>
      <c r="E68" s="721">
        <f t="shared" si="0"/>
        <v>94950000</v>
      </c>
      <c r="F68" s="582"/>
      <c r="G68" s="722"/>
      <c r="H68" s="552"/>
      <c r="I68" s="552"/>
      <c r="J68" s="552"/>
    </row>
    <row r="69" spans="1:10" s="574" customFormat="1" ht="22.5" customHeight="1">
      <c r="A69" s="720" t="s">
        <v>1482</v>
      </c>
      <c r="B69" s="721">
        <v>160</v>
      </c>
      <c r="C69" s="721">
        <v>76432000</v>
      </c>
      <c r="D69" s="721"/>
      <c r="E69" s="721">
        <f t="shared" si="0"/>
        <v>76432000</v>
      </c>
      <c r="F69" s="582"/>
      <c r="G69" s="722"/>
      <c r="H69" s="552"/>
      <c r="I69" s="552"/>
      <c r="J69" s="552"/>
    </row>
    <row r="70" spans="1:10" s="574" customFormat="1" ht="22.5" customHeight="1">
      <c r="A70" s="720" t="s">
        <v>1484</v>
      </c>
      <c r="B70" s="721">
        <v>197</v>
      </c>
      <c r="C70" s="721">
        <v>229308000</v>
      </c>
      <c r="D70" s="721"/>
      <c r="E70" s="721">
        <f t="shared" si="0"/>
        <v>229308000</v>
      </c>
      <c r="F70" s="582"/>
      <c r="G70" s="722"/>
      <c r="H70" s="552"/>
      <c r="I70" s="552"/>
      <c r="J70" s="552"/>
    </row>
    <row r="71" spans="1:10" s="574" customFormat="1" ht="22.5" customHeight="1">
      <c r="A71" s="720" t="s">
        <v>1522</v>
      </c>
      <c r="B71" s="721">
        <v>274</v>
      </c>
      <c r="C71" s="721">
        <v>201992800</v>
      </c>
      <c r="D71" s="721"/>
      <c r="E71" s="721">
        <f t="shared" si="0"/>
        <v>201992800</v>
      </c>
      <c r="F71" s="582"/>
      <c r="G71" s="722"/>
      <c r="H71" s="552"/>
      <c r="I71" s="552"/>
      <c r="J71" s="552"/>
    </row>
    <row r="72" spans="1:10" s="574" customFormat="1" ht="22.5" customHeight="1">
      <c r="A72" s="720" t="s">
        <v>1523</v>
      </c>
      <c r="B72" s="721">
        <v>88</v>
      </c>
      <c r="C72" s="721">
        <v>25080000</v>
      </c>
      <c r="D72" s="721"/>
      <c r="E72" s="721">
        <f t="shared" ref="E72:E135" si="1">C72+D72</f>
        <v>25080000</v>
      </c>
      <c r="F72" s="582"/>
      <c r="G72" s="722"/>
      <c r="H72" s="552"/>
      <c r="I72" s="552"/>
      <c r="J72" s="552"/>
    </row>
    <row r="73" spans="1:10" s="574" customFormat="1" ht="22.5" customHeight="1">
      <c r="A73" s="720" t="s">
        <v>1524</v>
      </c>
      <c r="B73" s="721">
        <v>150</v>
      </c>
      <c r="C73" s="721">
        <v>32010000</v>
      </c>
      <c r="D73" s="721"/>
      <c r="E73" s="721">
        <f t="shared" si="1"/>
        <v>32010000</v>
      </c>
      <c r="F73" s="582"/>
      <c r="G73" s="722"/>
      <c r="H73" s="552"/>
      <c r="I73" s="552"/>
      <c r="J73" s="552"/>
    </row>
    <row r="74" spans="1:10" s="574" customFormat="1" ht="22.5" customHeight="1">
      <c r="A74" s="720" t="s">
        <v>1525</v>
      </c>
      <c r="B74" s="721">
        <v>36</v>
      </c>
      <c r="C74" s="721">
        <v>18298800</v>
      </c>
      <c r="D74" s="721"/>
      <c r="E74" s="721">
        <f t="shared" si="1"/>
        <v>18298800</v>
      </c>
      <c r="F74" s="582"/>
      <c r="G74" s="722"/>
      <c r="H74" s="552"/>
      <c r="I74" s="552"/>
      <c r="J74" s="552"/>
    </row>
    <row r="75" spans="1:10" s="574" customFormat="1" ht="22.5" customHeight="1">
      <c r="A75" s="720" t="s">
        <v>1481</v>
      </c>
      <c r="B75" s="721">
        <v>38</v>
      </c>
      <c r="C75" s="721">
        <v>5631600</v>
      </c>
      <c r="D75" s="721"/>
      <c r="E75" s="721">
        <f t="shared" si="1"/>
        <v>5631600</v>
      </c>
      <c r="F75" s="582"/>
      <c r="G75" s="722"/>
      <c r="H75" s="552"/>
      <c r="I75" s="552"/>
      <c r="J75" s="552"/>
    </row>
    <row r="76" spans="1:10" s="574" customFormat="1" ht="22.5" customHeight="1">
      <c r="A76" s="720" t="s">
        <v>1526</v>
      </c>
      <c r="B76" s="721">
        <v>60</v>
      </c>
      <c r="C76" s="721">
        <v>19506000</v>
      </c>
      <c r="D76" s="721"/>
      <c r="E76" s="721">
        <f t="shared" si="1"/>
        <v>19506000</v>
      </c>
      <c r="F76" s="582"/>
      <c r="G76" s="722"/>
      <c r="H76" s="552"/>
      <c r="I76" s="552"/>
      <c r="J76" s="552"/>
    </row>
    <row r="77" spans="1:10" s="574" customFormat="1" ht="22.5" customHeight="1">
      <c r="A77" s="720" t="s">
        <v>1527</v>
      </c>
      <c r="B77" s="721">
        <v>43</v>
      </c>
      <c r="C77" s="721">
        <v>19483300</v>
      </c>
      <c r="D77" s="721"/>
      <c r="E77" s="721">
        <f t="shared" si="1"/>
        <v>19483300</v>
      </c>
      <c r="F77" s="582"/>
      <c r="G77" s="722"/>
      <c r="H77" s="552"/>
      <c r="I77" s="552"/>
      <c r="J77" s="552"/>
    </row>
    <row r="78" spans="1:10" s="574" customFormat="1" ht="22.5" customHeight="1">
      <c r="A78" s="720" t="s">
        <v>1528</v>
      </c>
      <c r="B78" s="721">
        <v>125</v>
      </c>
      <c r="C78" s="721">
        <v>3037500</v>
      </c>
      <c r="D78" s="721"/>
      <c r="E78" s="721">
        <f t="shared" si="1"/>
        <v>3037500</v>
      </c>
      <c r="F78" s="582"/>
      <c r="G78" s="722"/>
      <c r="H78" s="552"/>
      <c r="I78" s="552"/>
      <c r="J78" s="552"/>
    </row>
    <row r="79" spans="1:10" s="574" customFormat="1" ht="22.5" customHeight="1">
      <c r="A79" s="720" t="s">
        <v>1490</v>
      </c>
      <c r="B79" s="721">
        <v>5940</v>
      </c>
      <c r="C79" s="721">
        <v>16632000</v>
      </c>
      <c r="D79" s="721"/>
      <c r="E79" s="721">
        <f t="shared" si="1"/>
        <v>16632000</v>
      </c>
      <c r="F79" s="582"/>
      <c r="G79" s="722"/>
      <c r="H79" s="552"/>
      <c r="I79" s="552"/>
      <c r="J79" s="552"/>
    </row>
    <row r="80" spans="1:10" s="574" customFormat="1" ht="22.5" customHeight="1">
      <c r="A80" s="720" t="s">
        <v>1504</v>
      </c>
      <c r="B80" s="721">
        <v>7050</v>
      </c>
      <c r="C80" s="721">
        <v>68385000</v>
      </c>
      <c r="D80" s="721"/>
      <c r="E80" s="721">
        <f t="shared" si="1"/>
        <v>68385000</v>
      </c>
      <c r="F80" s="582"/>
      <c r="G80" s="722"/>
      <c r="H80" s="552"/>
      <c r="I80" s="552"/>
      <c r="J80" s="552"/>
    </row>
    <row r="81" spans="1:10" s="574" customFormat="1" ht="22.5" customHeight="1">
      <c r="A81" s="720" t="s">
        <v>1489</v>
      </c>
      <c r="B81" s="721">
        <v>1459</v>
      </c>
      <c r="C81" s="721">
        <v>7003200</v>
      </c>
      <c r="D81" s="721"/>
      <c r="E81" s="721">
        <f t="shared" si="1"/>
        <v>7003200</v>
      </c>
      <c r="F81" s="582"/>
      <c r="G81" s="722"/>
      <c r="H81" s="552"/>
      <c r="I81" s="552"/>
      <c r="J81" s="552"/>
    </row>
    <row r="82" spans="1:10" s="574" customFormat="1" ht="22.5" customHeight="1">
      <c r="A82" s="720" t="s">
        <v>1529</v>
      </c>
      <c r="B82" s="721">
        <v>5600</v>
      </c>
      <c r="C82" s="721">
        <v>32480000</v>
      </c>
      <c r="D82" s="721"/>
      <c r="E82" s="721">
        <f t="shared" si="1"/>
        <v>32480000</v>
      </c>
      <c r="F82" s="582"/>
      <c r="G82" s="722"/>
      <c r="H82" s="552"/>
      <c r="I82" s="552"/>
      <c r="J82" s="552"/>
    </row>
    <row r="83" spans="1:10" s="574" customFormat="1" ht="22.5" customHeight="1">
      <c r="A83" s="720" t="s">
        <v>1494</v>
      </c>
      <c r="B83" s="721">
        <v>1700</v>
      </c>
      <c r="C83" s="721">
        <v>6970000</v>
      </c>
      <c r="D83" s="721"/>
      <c r="E83" s="721">
        <f t="shared" si="1"/>
        <v>6970000</v>
      </c>
      <c r="F83" s="582"/>
      <c r="G83" s="722"/>
      <c r="H83" s="552"/>
      <c r="I83" s="552"/>
      <c r="J83" s="552"/>
    </row>
    <row r="84" spans="1:10" s="574" customFormat="1" ht="22.5" customHeight="1">
      <c r="A84" s="720" t="s">
        <v>1530</v>
      </c>
      <c r="B84" s="721">
        <v>1200</v>
      </c>
      <c r="C84" s="721">
        <v>4320000</v>
      </c>
      <c r="D84" s="721"/>
      <c r="E84" s="721">
        <f t="shared" si="1"/>
        <v>4320000</v>
      </c>
      <c r="F84" s="582"/>
      <c r="G84" s="722"/>
      <c r="H84" s="552"/>
      <c r="I84" s="552"/>
      <c r="J84" s="552"/>
    </row>
    <row r="85" spans="1:10" s="574" customFormat="1" ht="22.5" customHeight="1">
      <c r="A85" s="720" t="s">
        <v>1531</v>
      </c>
      <c r="B85" s="721">
        <v>900</v>
      </c>
      <c r="C85" s="721">
        <v>900000</v>
      </c>
      <c r="D85" s="721"/>
      <c r="E85" s="721">
        <f t="shared" si="1"/>
        <v>900000</v>
      </c>
      <c r="F85" s="582"/>
      <c r="G85" s="722"/>
      <c r="H85" s="552"/>
      <c r="I85" s="552"/>
      <c r="J85" s="552"/>
    </row>
    <row r="86" spans="1:10" s="574" customFormat="1" ht="22.5" customHeight="1">
      <c r="A86" s="720" t="s">
        <v>1532</v>
      </c>
      <c r="B86" s="721">
        <v>556</v>
      </c>
      <c r="C86" s="721">
        <v>2780000</v>
      </c>
      <c r="D86" s="721"/>
      <c r="E86" s="721">
        <f t="shared" si="1"/>
        <v>2780000</v>
      </c>
      <c r="F86" s="582"/>
      <c r="G86" s="722"/>
      <c r="H86" s="552"/>
      <c r="I86" s="552"/>
      <c r="J86" s="552"/>
    </row>
    <row r="87" spans="1:10" s="574" customFormat="1" ht="22.5" customHeight="1">
      <c r="A87" s="720" t="s">
        <v>1533</v>
      </c>
      <c r="B87" s="721">
        <v>99</v>
      </c>
      <c r="C87" s="721">
        <v>31680000</v>
      </c>
      <c r="D87" s="721"/>
      <c r="E87" s="721">
        <f t="shared" si="1"/>
        <v>31680000</v>
      </c>
      <c r="F87" s="582"/>
      <c r="G87" s="722"/>
      <c r="H87" s="552"/>
      <c r="I87" s="552"/>
      <c r="J87" s="552"/>
    </row>
    <row r="88" spans="1:10" s="574" customFormat="1" ht="22.5" customHeight="1">
      <c r="A88" s="720" t="s">
        <v>1486</v>
      </c>
      <c r="B88" s="721">
        <v>268</v>
      </c>
      <c r="C88" s="721">
        <v>118804400</v>
      </c>
      <c r="D88" s="721"/>
      <c r="E88" s="721">
        <f t="shared" si="1"/>
        <v>118804400</v>
      </c>
      <c r="F88" s="582"/>
      <c r="G88" s="722"/>
      <c r="H88" s="552"/>
      <c r="I88" s="552"/>
      <c r="J88" s="552"/>
    </row>
    <row r="89" spans="1:10" s="574" customFormat="1" ht="22.5" customHeight="1">
      <c r="A89" s="720" t="s">
        <v>1498</v>
      </c>
      <c r="B89" s="721">
        <v>196</v>
      </c>
      <c r="C89" s="721">
        <v>114072000</v>
      </c>
      <c r="D89" s="721"/>
      <c r="E89" s="721">
        <f t="shared" si="1"/>
        <v>114072000</v>
      </c>
      <c r="F89" s="582"/>
      <c r="G89" s="722"/>
      <c r="H89" s="552"/>
      <c r="I89" s="552"/>
      <c r="J89" s="552"/>
    </row>
    <row r="90" spans="1:10" s="574" customFormat="1" ht="22.5" customHeight="1">
      <c r="A90" s="720" t="s">
        <v>1534</v>
      </c>
      <c r="B90" s="721">
        <v>59</v>
      </c>
      <c r="C90" s="721">
        <v>22420000</v>
      </c>
      <c r="D90" s="721"/>
      <c r="E90" s="721">
        <f t="shared" si="1"/>
        <v>22420000</v>
      </c>
      <c r="F90" s="582"/>
      <c r="G90" s="722"/>
      <c r="H90" s="552"/>
      <c r="I90" s="552"/>
      <c r="J90" s="552"/>
    </row>
    <row r="91" spans="1:10" s="574" customFormat="1" ht="22.5" customHeight="1">
      <c r="A91" s="720" t="s">
        <v>1509</v>
      </c>
      <c r="B91" s="721">
        <v>11300</v>
      </c>
      <c r="C91" s="721">
        <v>2260000</v>
      </c>
      <c r="D91" s="721"/>
      <c r="E91" s="721">
        <f t="shared" si="1"/>
        <v>2260000</v>
      </c>
      <c r="F91" s="582"/>
      <c r="G91" s="722"/>
      <c r="H91" s="552"/>
      <c r="I91" s="552"/>
      <c r="J91" s="552"/>
    </row>
    <row r="92" spans="1:10" s="574" customFormat="1" ht="22.5" customHeight="1">
      <c r="A92" s="720" t="s">
        <v>1510</v>
      </c>
      <c r="B92" s="721">
        <v>496</v>
      </c>
      <c r="C92" s="721">
        <v>4116800</v>
      </c>
      <c r="D92" s="721"/>
      <c r="E92" s="721">
        <f t="shared" si="1"/>
        <v>4116800</v>
      </c>
      <c r="F92" s="582"/>
      <c r="G92" s="722"/>
      <c r="H92" s="552"/>
      <c r="I92" s="552"/>
      <c r="J92" s="552"/>
    </row>
    <row r="93" spans="1:10" s="574" customFormat="1" ht="22.5" customHeight="1">
      <c r="A93" s="720" t="s">
        <v>1495</v>
      </c>
      <c r="B93" s="721">
        <v>128</v>
      </c>
      <c r="C93" s="721">
        <v>28556800</v>
      </c>
      <c r="D93" s="721"/>
      <c r="E93" s="721">
        <f t="shared" si="1"/>
        <v>28556800</v>
      </c>
      <c r="F93" s="582"/>
      <c r="G93" s="722"/>
      <c r="H93" s="552"/>
      <c r="I93" s="552"/>
      <c r="J93" s="552"/>
    </row>
    <row r="94" spans="1:10" s="574" customFormat="1" ht="22.5" customHeight="1">
      <c r="A94" s="720" t="s">
        <v>1535</v>
      </c>
      <c r="B94" s="721">
        <v>8</v>
      </c>
      <c r="C94" s="721">
        <v>3348000</v>
      </c>
      <c r="D94" s="721"/>
      <c r="E94" s="721">
        <f t="shared" si="1"/>
        <v>3348000</v>
      </c>
      <c r="F94" s="582"/>
      <c r="G94" s="722"/>
      <c r="H94" s="552"/>
      <c r="I94" s="552"/>
      <c r="J94" s="552"/>
    </row>
    <row r="95" spans="1:10" s="574" customFormat="1" ht="22.5" customHeight="1">
      <c r="A95" s="723" t="s">
        <v>1536</v>
      </c>
      <c r="B95" s="724">
        <v>13</v>
      </c>
      <c r="C95" s="724">
        <v>20176000</v>
      </c>
      <c r="D95" s="724"/>
      <c r="E95" s="724">
        <f t="shared" si="1"/>
        <v>20176000</v>
      </c>
      <c r="F95" s="617"/>
      <c r="G95" s="722"/>
      <c r="H95" s="552"/>
      <c r="I95" s="552"/>
      <c r="J95" s="552"/>
    </row>
    <row r="96" spans="1:10" s="574" customFormat="1" ht="22.5" customHeight="1">
      <c r="A96" s="717" t="s">
        <v>1537</v>
      </c>
      <c r="B96" s="718">
        <v>575</v>
      </c>
      <c r="C96" s="718">
        <v>32775000</v>
      </c>
      <c r="D96" s="718"/>
      <c r="E96" s="718">
        <f t="shared" si="1"/>
        <v>32775000</v>
      </c>
      <c r="F96" s="582" t="s">
        <v>1517</v>
      </c>
      <c r="G96" s="722"/>
      <c r="H96" s="552"/>
      <c r="I96" s="552"/>
      <c r="J96" s="552"/>
    </row>
    <row r="97" spans="1:10" s="574" customFormat="1" ht="22.5" customHeight="1">
      <c r="A97" s="720" t="s">
        <v>1538</v>
      </c>
      <c r="B97" s="721">
        <v>1095</v>
      </c>
      <c r="C97" s="721">
        <v>21243000</v>
      </c>
      <c r="D97" s="721"/>
      <c r="E97" s="721">
        <f t="shared" si="1"/>
        <v>21243000</v>
      </c>
      <c r="F97" s="582"/>
      <c r="G97" s="722"/>
      <c r="H97" s="552"/>
      <c r="I97" s="552"/>
      <c r="J97" s="552"/>
    </row>
    <row r="98" spans="1:10" s="574" customFormat="1" ht="22.5" customHeight="1">
      <c r="A98" s="720" t="s">
        <v>1539</v>
      </c>
      <c r="B98" s="721">
        <v>1650</v>
      </c>
      <c r="C98" s="721">
        <v>53625000</v>
      </c>
      <c r="D98" s="721"/>
      <c r="E98" s="721">
        <f t="shared" si="1"/>
        <v>53625000</v>
      </c>
      <c r="F98" s="582"/>
      <c r="G98" s="722"/>
      <c r="H98" s="552"/>
      <c r="I98" s="552"/>
      <c r="J98" s="552"/>
    </row>
    <row r="99" spans="1:10" s="574" customFormat="1" ht="22.5" customHeight="1">
      <c r="A99" s="720" t="s">
        <v>1540</v>
      </c>
      <c r="B99" s="721">
        <v>10000</v>
      </c>
      <c r="C99" s="721">
        <v>1000000</v>
      </c>
      <c r="D99" s="721"/>
      <c r="E99" s="721">
        <f t="shared" si="1"/>
        <v>1000000</v>
      </c>
      <c r="F99" s="582"/>
      <c r="G99" s="722"/>
      <c r="H99" s="552"/>
      <c r="I99" s="552"/>
      <c r="J99" s="552"/>
    </row>
    <row r="100" spans="1:10" s="574" customFormat="1" ht="22.5" customHeight="1">
      <c r="A100" s="720" t="s">
        <v>1541</v>
      </c>
      <c r="B100" s="721">
        <v>2</v>
      </c>
      <c r="C100" s="721">
        <v>200000</v>
      </c>
      <c r="D100" s="721"/>
      <c r="E100" s="721">
        <f t="shared" si="1"/>
        <v>200000</v>
      </c>
      <c r="F100" s="582"/>
      <c r="G100" s="722"/>
      <c r="H100" s="552"/>
      <c r="I100" s="552"/>
      <c r="J100" s="552"/>
    </row>
    <row r="101" spans="1:10" s="574" customFormat="1" ht="22.5" customHeight="1">
      <c r="A101" s="720" t="s">
        <v>1542</v>
      </c>
      <c r="B101" s="721">
        <v>430</v>
      </c>
      <c r="C101" s="721">
        <v>139793000</v>
      </c>
      <c r="D101" s="721"/>
      <c r="E101" s="721">
        <f t="shared" si="1"/>
        <v>139793000</v>
      </c>
      <c r="F101" s="582"/>
      <c r="G101" s="722"/>
      <c r="H101" s="552"/>
      <c r="I101" s="552"/>
      <c r="J101" s="552"/>
    </row>
    <row r="102" spans="1:10" s="574" customFormat="1" ht="22.5" customHeight="1">
      <c r="A102" s="720" t="s">
        <v>1543</v>
      </c>
      <c r="B102" s="721">
        <v>2940</v>
      </c>
      <c r="C102" s="721">
        <v>58800000</v>
      </c>
      <c r="D102" s="721"/>
      <c r="E102" s="721">
        <f t="shared" si="1"/>
        <v>58800000</v>
      </c>
      <c r="F102" s="582"/>
      <c r="G102" s="722"/>
      <c r="H102" s="552"/>
      <c r="I102" s="552"/>
      <c r="J102" s="552"/>
    </row>
    <row r="103" spans="1:10" s="574" customFormat="1" ht="22.5" customHeight="1">
      <c r="A103" s="720" t="s">
        <v>1497</v>
      </c>
      <c r="B103" s="721">
        <v>100</v>
      </c>
      <c r="C103" s="721">
        <v>6000000</v>
      </c>
      <c r="D103" s="721"/>
      <c r="E103" s="721">
        <f t="shared" si="1"/>
        <v>6000000</v>
      </c>
      <c r="F103" s="582"/>
      <c r="G103" s="722"/>
      <c r="H103" s="552"/>
      <c r="I103" s="552"/>
      <c r="J103" s="552"/>
    </row>
    <row r="104" spans="1:10" s="574" customFormat="1" ht="22.5" customHeight="1">
      <c r="A104" s="720" t="s">
        <v>1499</v>
      </c>
      <c r="B104" s="721">
        <v>70</v>
      </c>
      <c r="C104" s="721">
        <v>25123000</v>
      </c>
      <c r="D104" s="721"/>
      <c r="E104" s="721">
        <f t="shared" si="1"/>
        <v>25123000</v>
      </c>
      <c r="F104" s="582"/>
      <c r="G104" s="722"/>
      <c r="H104" s="552"/>
      <c r="I104" s="552"/>
      <c r="J104" s="552"/>
    </row>
    <row r="105" spans="1:10" s="574" customFormat="1" ht="22.5" customHeight="1">
      <c r="A105" s="720" t="s">
        <v>1544</v>
      </c>
      <c r="B105" s="721">
        <v>25</v>
      </c>
      <c r="C105" s="721">
        <v>11640000</v>
      </c>
      <c r="D105" s="721"/>
      <c r="E105" s="721">
        <f t="shared" si="1"/>
        <v>11640000</v>
      </c>
      <c r="F105" s="582"/>
      <c r="G105" s="722"/>
      <c r="H105" s="552"/>
      <c r="I105" s="552"/>
      <c r="J105" s="552"/>
    </row>
    <row r="106" spans="1:10" s="574" customFormat="1" ht="22.5" customHeight="1">
      <c r="A106" s="720" t="s">
        <v>1545</v>
      </c>
      <c r="B106" s="721">
        <v>150</v>
      </c>
      <c r="C106" s="721">
        <v>1245000</v>
      </c>
      <c r="D106" s="721"/>
      <c r="E106" s="721">
        <f t="shared" si="1"/>
        <v>1245000</v>
      </c>
      <c r="F106" s="582"/>
      <c r="G106" s="722"/>
      <c r="H106" s="552"/>
      <c r="I106" s="552"/>
      <c r="J106" s="552"/>
    </row>
    <row r="107" spans="1:10" s="719" customFormat="1" ht="22.5" customHeight="1">
      <c r="A107" s="720" t="s">
        <v>1546</v>
      </c>
      <c r="B107" s="721">
        <v>550</v>
      </c>
      <c r="C107" s="721">
        <v>2365000</v>
      </c>
      <c r="D107" s="721"/>
      <c r="E107" s="721">
        <f t="shared" si="1"/>
        <v>2365000</v>
      </c>
      <c r="F107" s="582"/>
      <c r="G107" s="722"/>
      <c r="H107" s="552"/>
      <c r="I107" s="552"/>
      <c r="J107" s="552"/>
    </row>
    <row r="108" spans="1:10" s="574" customFormat="1" ht="22.5" customHeight="1">
      <c r="A108" s="720" t="s">
        <v>1547</v>
      </c>
      <c r="B108" s="721">
        <v>16</v>
      </c>
      <c r="C108" s="721">
        <v>310400</v>
      </c>
      <c r="D108" s="721"/>
      <c r="E108" s="721">
        <f t="shared" si="1"/>
        <v>310400</v>
      </c>
      <c r="F108" s="582"/>
      <c r="G108" s="722"/>
      <c r="H108" s="552"/>
      <c r="I108" s="552"/>
      <c r="J108" s="552"/>
    </row>
    <row r="109" spans="1:10" s="574" customFormat="1" ht="22.5" customHeight="1">
      <c r="A109" s="720" t="s">
        <v>1548</v>
      </c>
      <c r="B109" s="721">
        <v>50</v>
      </c>
      <c r="C109" s="721">
        <v>570000</v>
      </c>
      <c r="D109" s="721"/>
      <c r="E109" s="721">
        <f t="shared" si="1"/>
        <v>570000</v>
      </c>
      <c r="F109" s="582"/>
      <c r="G109" s="722"/>
      <c r="H109" s="552"/>
      <c r="I109" s="552"/>
      <c r="J109" s="552"/>
    </row>
    <row r="110" spans="1:10" s="574" customFormat="1" ht="22.5" customHeight="1">
      <c r="A110" s="720" t="s">
        <v>1549</v>
      </c>
      <c r="B110" s="721">
        <v>100</v>
      </c>
      <c r="C110" s="721">
        <v>970000</v>
      </c>
      <c r="D110" s="721"/>
      <c r="E110" s="721">
        <f t="shared" si="1"/>
        <v>970000</v>
      </c>
      <c r="F110" s="582"/>
      <c r="G110" s="722"/>
      <c r="H110" s="552"/>
      <c r="I110" s="552"/>
      <c r="J110" s="552"/>
    </row>
    <row r="111" spans="1:10" s="574" customFormat="1" ht="22.5" customHeight="1">
      <c r="A111" s="720" t="s">
        <v>1550</v>
      </c>
      <c r="B111" s="721">
        <v>50</v>
      </c>
      <c r="C111" s="721">
        <v>195000</v>
      </c>
      <c r="D111" s="721"/>
      <c r="E111" s="721">
        <f t="shared" si="1"/>
        <v>195000</v>
      </c>
      <c r="F111" s="582"/>
      <c r="G111" s="722"/>
      <c r="H111" s="552"/>
      <c r="I111" s="552"/>
      <c r="J111" s="552"/>
    </row>
    <row r="112" spans="1:10" s="574" customFormat="1" ht="22.5" customHeight="1">
      <c r="A112" s="720" t="s">
        <v>1511</v>
      </c>
      <c r="B112" s="721">
        <v>950</v>
      </c>
      <c r="C112" s="721">
        <v>950000</v>
      </c>
      <c r="D112" s="721"/>
      <c r="E112" s="721">
        <f t="shared" si="1"/>
        <v>950000</v>
      </c>
      <c r="F112" s="582"/>
      <c r="G112" s="722"/>
      <c r="H112" s="552"/>
      <c r="I112" s="552"/>
      <c r="J112" s="552"/>
    </row>
    <row r="113" spans="1:10" s="574" customFormat="1" ht="22.5" customHeight="1">
      <c r="A113" s="720" t="s">
        <v>1551</v>
      </c>
      <c r="B113" s="721">
        <v>180</v>
      </c>
      <c r="C113" s="721">
        <v>3402000</v>
      </c>
      <c r="D113" s="721"/>
      <c r="E113" s="721">
        <f t="shared" si="1"/>
        <v>3402000</v>
      </c>
      <c r="F113" s="582"/>
      <c r="G113" s="722"/>
      <c r="H113" s="552"/>
      <c r="I113" s="552"/>
      <c r="J113" s="552"/>
    </row>
    <row r="114" spans="1:10" s="574" customFormat="1" ht="22.5" customHeight="1">
      <c r="A114" s="720" t="s">
        <v>1552</v>
      </c>
      <c r="B114" s="721">
        <v>100</v>
      </c>
      <c r="C114" s="721">
        <v>180000</v>
      </c>
      <c r="D114" s="721"/>
      <c r="E114" s="721">
        <f t="shared" si="1"/>
        <v>180000</v>
      </c>
      <c r="F114" s="582"/>
      <c r="G114" s="722"/>
      <c r="H114" s="552"/>
      <c r="I114" s="552"/>
      <c r="J114" s="552"/>
    </row>
    <row r="115" spans="1:10" s="574" customFormat="1" ht="22.5" customHeight="1">
      <c r="A115" s="720" t="s">
        <v>1553</v>
      </c>
      <c r="B115" s="721">
        <v>50</v>
      </c>
      <c r="C115" s="721">
        <v>570000</v>
      </c>
      <c r="D115" s="721"/>
      <c r="E115" s="721">
        <f t="shared" si="1"/>
        <v>570000</v>
      </c>
      <c r="F115" s="582"/>
      <c r="G115" s="722"/>
      <c r="H115" s="552"/>
      <c r="I115" s="552"/>
      <c r="J115" s="552"/>
    </row>
    <row r="116" spans="1:10" s="574" customFormat="1" ht="22.5" customHeight="1">
      <c r="A116" s="720" t="s">
        <v>1475</v>
      </c>
      <c r="B116" s="721">
        <v>250</v>
      </c>
      <c r="C116" s="721">
        <v>10500000</v>
      </c>
      <c r="D116" s="721"/>
      <c r="E116" s="721">
        <f t="shared" si="1"/>
        <v>10500000</v>
      </c>
      <c r="F116" s="582"/>
      <c r="G116" s="722"/>
      <c r="H116" s="552"/>
      <c r="I116" s="552"/>
      <c r="J116" s="552"/>
    </row>
    <row r="117" spans="1:10" s="574" customFormat="1" ht="22.5" customHeight="1">
      <c r="A117" s="720" t="s">
        <v>1467</v>
      </c>
      <c r="B117" s="721">
        <v>15</v>
      </c>
      <c r="C117" s="721">
        <v>21534000</v>
      </c>
      <c r="D117" s="721"/>
      <c r="E117" s="721">
        <f t="shared" si="1"/>
        <v>21534000</v>
      </c>
      <c r="F117" s="582" t="s">
        <v>1554</v>
      </c>
      <c r="G117" s="722"/>
      <c r="H117" s="552"/>
      <c r="I117" s="552"/>
      <c r="J117" s="552"/>
    </row>
    <row r="118" spans="1:10" s="574" customFormat="1" ht="22.5" customHeight="1">
      <c r="A118" s="720" t="s">
        <v>1555</v>
      </c>
      <c r="B118" s="721">
        <v>6</v>
      </c>
      <c r="C118" s="721">
        <v>8730000</v>
      </c>
      <c r="D118" s="721"/>
      <c r="E118" s="721">
        <f t="shared" si="1"/>
        <v>8730000</v>
      </c>
      <c r="F118" s="582"/>
      <c r="G118" s="722"/>
      <c r="H118" s="552"/>
      <c r="I118" s="552"/>
      <c r="J118" s="552"/>
    </row>
    <row r="119" spans="1:10" s="574" customFormat="1" ht="22.5" customHeight="1">
      <c r="A119" s="720" t="s">
        <v>1495</v>
      </c>
      <c r="B119" s="721">
        <v>65</v>
      </c>
      <c r="C119" s="721">
        <v>14501500</v>
      </c>
      <c r="D119" s="721"/>
      <c r="E119" s="721">
        <f t="shared" si="1"/>
        <v>14501500</v>
      </c>
      <c r="F119" s="582"/>
      <c r="G119" s="722"/>
      <c r="H119" s="552"/>
      <c r="I119" s="552"/>
      <c r="J119" s="552"/>
    </row>
    <row r="120" spans="1:10" s="574" customFormat="1" ht="22.5" customHeight="1">
      <c r="A120" s="720" t="s">
        <v>1511</v>
      </c>
      <c r="B120" s="721">
        <v>2100</v>
      </c>
      <c r="C120" s="721">
        <v>2100000</v>
      </c>
      <c r="D120" s="721"/>
      <c r="E120" s="721">
        <f t="shared" si="1"/>
        <v>2100000</v>
      </c>
      <c r="F120" s="582"/>
      <c r="G120" s="722"/>
      <c r="H120" s="552"/>
      <c r="I120" s="552"/>
      <c r="J120" s="552"/>
    </row>
    <row r="121" spans="1:10" s="574" customFormat="1" ht="22.5" customHeight="1">
      <c r="A121" s="720" t="s">
        <v>1556</v>
      </c>
      <c r="B121" s="721">
        <v>130</v>
      </c>
      <c r="C121" s="721">
        <v>2080000</v>
      </c>
      <c r="D121" s="721"/>
      <c r="E121" s="721">
        <f t="shared" si="1"/>
        <v>2080000</v>
      </c>
      <c r="F121" s="591"/>
      <c r="G121" s="552"/>
      <c r="H121" s="552"/>
      <c r="I121" s="552"/>
      <c r="J121" s="552"/>
    </row>
    <row r="122" spans="1:10" s="574" customFormat="1" ht="22.5" customHeight="1">
      <c r="A122" s="720" t="s">
        <v>1465</v>
      </c>
      <c r="B122" s="721">
        <v>74</v>
      </c>
      <c r="C122" s="721">
        <v>34410000</v>
      </c>
      <c r="D122" s="721"/>
      <c r="E122" s="721">
        <f t="shared" si="1"/>
        <v>34410000</v>
      </c>
      <c r="F122" s="582"/>
      <c r="G122" s="722"/>
      <c r="H122" s="552"/>
      <c r="I122" s="552"/>
      <c r="J122" s="552"/>
    </row>
    <row r="123" spans="1:10" s="574" customFormat="1" ht="22.5" customHeight="1">
      <c r="A123" s="720" t="s">
        <v>1499</v>
      </c>
      <c r="B123" s="721">
        <v>10</v>
      </c>
      <c r="C123" s="721">
        <v>3589000</v>
      </c>
      <c r="D123" s="721"/>
      <c r="E123" s="721">
        <f t="shared" si="1"/>
        <v>3589000</v>
      </c>
      <c r="F123" s="582"/>
      <c r="G123" s="722"/>
      <c r="H123" s="552"/>
      <c r="I123" s="552"/>
      <c r="J123" s="552"/>
    </row>
    <row r="124" spans="1:10" s="574" customFormat="1" ht="22.5" customHeight="1">
      <c r="A124" s="720" t="s">
        <v>1502</v>
      </c>
      <c r="B124" s="721">
        <v>96</v>
      </c>
      <c r="C124" s="721">
        <v>111744000</v>
      </c>
      <c r="D124" s="721"/>
      <c r="E124" s="721">
        <f t="shared" si="1"/>
        <v>111744000</v>
      </c>
      <c r="F124" s="582"/>
      <c r="G124" s="722"/>
      <c r="H124" s="552"/>
      <c r="I124" s="552"/>
      <c r="J124" s="552"/>
    </row>
    <row r="125" spans="1:10" s="574" customFormat="1" ht="22.5" customHeight="1">
      <c r="A125" s="720" t="s">
        <v>1489</v>
      </c>
      <c r="B125" s="721">
        <v>350</v>
      </c>
      <c r="C125" s="721">
        <v>1680000</v>
      </c>
      <c r="D125" s="721"/>
      <c r="E125" s="721">
        <f t="shared" si="1"/>
        <v>1680000</v>
      </c>
      <c r="F125" s="582"/>
      <c r="G125" s="722"/>
      <c r="H125" s="552"/>
      <c r="I125" s="552"/>
      <c r="J125" s="552"/>
    </row>
    <row r="126" spans="1:10" s="574" customFormat="1" ht="22.5" customHeight="1">
      <c r="A126" s="723" t="s">
        <v>1481</v>
      </c>
      <c r="B126" s="724">
        <v>21</v>
      </c>
      <c r="C126" s="724">
        <v>3112200</v>
      </c>
      <c r="D126" s="724"/>
      <c r="E126" s="724">
        <f t="shared" si="1"/>
        <v>3112200</v>
      </c>
      <c r="F126" s="726"/>
      <c r="G126" s="722"/>
      <c r="H126" s="552"/>
      <c r="I126" s="552"/>
      <c r="J126" s="552"/>
    </row>
    <row r="127" spans="1:10" s="574" customFormat="1" ht="22.5" customHeight="1">
      <c r="A127" s="720" t="s">
        <v>1550</v>
      </c>
      <c r="B127" s="721">
        <v>300</v>
      </c>
      <c r="C127" s="721">
        <v>1170000</v>
      </c>
      <c r="D127" s="721"/>
      <c r="E127" s="721">
        <f t="shared" si="1"/>
        <v>1170000</v>
      </c>
      <c r="F127" s="582" t="s">
        <v>1554</v>
      </c>
      <c r="G127" s="722"/>
      <c r="H127" s="552"/>
      <c r="I127" s="552"/>
      <c r="J127" s="552"/>
    </row>
    <row r="128" spans="1:10" s="719" customFormat="1" ht="22.5" customHeight="1">
      <c r="A128" s="720" t="s">
        <v>1491</v>
      </c>
      <c r="B128" s="721">
        <v>66</v>
      </c>
      <c r="C128" s="721">
        <v>14084400</v>
      </c>
      <c r="D128" s="721"/>
      <c r="E128" s="721">
        <f t="shared" si="1"/>
        <v>14084400</v>
      </c>
      <c r="F128" s="582"/>
      <c r="G128" s="722"/>
      <c r="H128" s="552"/>
      <c r="I128" s="552"/>
      <c r="J128" s="552"/>
    </row>
    <row r="129" spans="1:10" s="574" customFormat="1" ht="22.5" customHeight="1">
      <c r="A129" s="720" t="s">
        <v>1486</v>
      </c>
      <c r="B129" s="721">
        <v>80</v>
      </c>
      <c r="C129" s="721">
        <v>35464000</v>
      </c>
      <c r="D129" s="721"/>
      <c r="E129" s="721">
        <f t="shared" si="1"/>
        <v>35464000</v>
      </c>
      <c r="F129" s="582"/>
      <c r="G129" s="722"/>
      <c r="H129" s="552"/>
      <c r="I129" s="552"/>
      <c r="J129" s="552"/>
    </row>
    <row r="130" spans="1:10" s="574" customFormat="1" ht="22.5" customHeight="1">
      <c r="A130" s="720" t="s">
        <v>1557</v>
      </c>
      <c r="B130" s="721">
        <v>18</v>
      </c>
      <c r="C130" s="721">
        <v>10476000</v>
      </c>
      <c r="D130" s="721"/>
      <c r="E130" s="721">
        <f t="shared" si="1"/>
        <v>10476000</v>
      </c>
      <c r="F130" s="582"/>
      <c r="G130" s="722"/>
      <c r="H130" s="552"/>
      <c r="I130" s="552"/>
      <c r="J130" s="552"/>
    </row>
    <row r="131" spans="1:10" s="574" customFormat="1" ht="22.5" customHeight="1">
      <c r="A131" s="720" t="s">
        <v>1520</v>
      </c>
      <c r="B131" s="721">
        <v>7</v>
      </c>
      <c r="C131" s="721">
        <v>3640000</v>
      </c>
      <c r="D131" s="721"/>
      <c r="E131" s="721">
        <f t="shared" si="1"/>
        <v>3640000</v>
      </c>
      <c r="F131" s="582"/>
      <c r="G131" s="722"/>
      <c r="H131" s="552"/>
      <c r="I131" s="552"/>
      <c r="J131" s="552"/>
    </row>
    <row r="132" spans="1:10" s="574" customFormat="1" ht="22.5" customHeight="1">
      <c r="A132" s="720" t="s">
        <v>1484</v>
      </c>
      <c r="B132" s="721">
        <v>34</v>
      </c>
      <c r="C132" s="721">
        <v>39576000</v>
      </c>
      <c r="D132" s="721"/>
      <c r="E132" s="721">
        <f t="shared" si="1"/>
        <v>39576000</v>
      </c>
      <c r="F132" s="582"/>
      <c r="G132" s="722"/>
      <c r="H132" s="552"/>
      <c r="I132" s="552"/>
      <c r="J132" s="552"/>
    </row>
    <row r="133" spans="1:10" s="574" customFormat="1" ht="22.5" customHeight="1">
      <c r="A133" s="720" t="s">
        <v>1558</v>
      </c>
      <c r="B133" s="721">
        <v>320</v>
      </c>
      <c r="C133" s="721">
        <v>4736000</v>
      </c>
      <c r="D133" s="721"/>
      <c r="E133" s="721">
        <f t="shared" si="1"/>
        <v>4736000</v>
      </c>
      <c r="F133" s="582"/>
      <c r="G133" s="722"/>
      <c r="H133" s="552"/>
      <c r="I133" s="552"/>
      <c r="J133" s="552"/>
    </row>
    <row r="134" spans="1:10" s="574" customFormat="1" ht="22.5" customHeight="1">
      <c r="A134" s="720" t="s">
        <v>1559</v>
      </c>
      <c r="B134" s="721">
        <v>23</v>
      </c>
      <c r="C134" s="721">
        <v>19320000</v>
      </c>
      <c r="D134" s="721"/>
      <c r="E134" s="721">
        <f t="shared" si="1"/>
        <v>19320000</v>
      </c>
      <c r="F134" s="582"/>
      <c r="G134" s="722"/>
      <c r="H134" s="552"/>
      <c r="I134" s="552"/>
      <c r="J134" s="552"/>
    </row>
    <row r="135" spans="1:10" s="574" customFormat="1" ht="22.5" customHeight="1">
      <c r="A135" s="720" t="s">
        <v>1529</v>
      </c>
      <c r="B135" s="721">
        <v>400</v>
      </c>
      <c r="C135" s="721">
        <v>2320000</v>
      </c>
      <c r="D135" s="721"/>
      <c r="E135" s="721">
        <f t="shared" si="1"/>
        <v>2320000</v>
      </c>
      <c r="F135" s="582"/>
      <c r="G135" s="722"/>
      <c r="H135" s="552"/>
      <c r="I135" s="552"/>
      <c r="J135" s="552"/>
    </row>
    <row r="136" spans="1:10" s="574" customFormat="1" ht="22.5" customHeight="1">
      <c r="A136" s="720" t="s">
        <v>1504</v>
      </c>
      <c r="B136" s="721">
        <v>600</v>
      </c>
      <c r="C136" s="721">
        <v>5820000</v>
      </c>
      <c r="D136" s="721"/>
      <c r="E136" s="721">
        <f t="shared" ref="E136:E199" si="2">C136+D136</f>
        <v>5820000</v>
      </c>
      <c r="F136" s="582"/>
      <c r="G136" s="722"/>
      <c r="H136" s="552"/>
      <c r="I136" s="552"/>
      <c r="J136" s="552"/>
    </row>
    <row r="137" spans="1:10" s="574" customFormat="1" ht="22.5" customHeight="1">
      <c r="A137" s="720" t="s">
        <v>1509</v>
      </c>
      <c r="B137" s="721">
        <v>2000</v>
      </c>
      <c r="C137" s="721">
        <v>400000</v>
      </c>
      <c r="D137" s="721"/>
      <c r="E137" s="721">
        <f t="shared" si="2"/>
        <v>400000</v>
      </c>
      <c r="F137" s="582"/>
      <c r="G137" s="722"/>
      <c r="H137" s="552"/>
      <c r="I137" s="552"/>
      <c r="J137" s="552"/>
    </row>
    <row r="138" spans="1:10" s="574" customFormat="1" ht="22.5" customHeight="1">
      <c r="A138" s="720" t="s">
        <v>1560</v>
      </c>
      <c r="B138" s="721">
        <v>10</v>
      </c>
      <c r="C138" s="721">
        <v>5432000</v>
      </c>
      <c r="D138" s="721"/>
      <c r="E138" s="721">
        <f t="shared" si="2"/>
        <v>5432000</v>
      </c>
      <c r="F138" s="582"/>
      <c r="G138" s="722"/>
      <c r="H138" s="552"/>
      <c r="I138" s="552"/>
      <c r="J138" s="552"/>
    </row>
    <row r="139" spans="1:10" s="574" customFormat="1" ht="22.5" customHeight="1">
      <c r="A139" s="720" t="s">
        <v>1483</v>
      </c>
      <c r="B139" s="721">
        <v>49</v>
      </c>
      <c r="C139" s="721">
        <v>15929900</v>
      </c>
      <c r="D139" s="721"/>
      <c r="E139" s="721">
        <f t="shared" si="2"/>
        <v>15929900</v>
      </c>
      <c r="F139" s="582"/>
      <c r="G139" s="722"/>
      <c r="H139" s="552"/>
      <c r="I139" s="552"/>
      <c r="J139" s="552"/>
    </row>
    <row r="140" spans="1:10" s="574" customFormat="1" ht="22.5" customHeight="1">
      <c r="A140" s="720" t="s">
        <v>1561</v>
      </c>
      <c r="B140" s="721">
        <v>150</v>
      </c>
      <c r="C140" s="721">
        <v>3000000</v>
      </c>
      <c r="D140" s="721"/>
      <c r="E140" s="721">
        <f t="shared" si="2"/>
        <v>3000000</v>
      </c>
      <c r="F140" s="582"/>
      <c r="G140" s="722"/>
      <c r="H140" s="552"/>
      <c r="I140" s="552"/>
      <c r="J140" s="552"/>
    </row>
    <row r="141" spans="1:10" s="574" customFormat="1" ht="22.5" customHeight="1">
      <c r="A141" s="720" t="s">
        <v>1562</v>
      </c>
      <c r="B141" s="721">
        <v>1000</v>
      </c>
      <c r="C141" s="721">
        <v>750000</v>
      </c>
      <c r="D141" s="721"/>
      <c r="E141" s="721">
        <f t="shared" si="2"/>
        <v>750000</v>
      </c>
      <c r="F141" s="582"/>
      <c r="G141" s="722"/>
      <c r="H141" s="552"/>
      <c r="I141" s="552"/>
      <c r="J141" s="552"/>
    </row>
    <row r="142" spans="1:10" s="574" customFormat="1" ht="22.5" customHeight="1">
      <c r="A142" s="720" t="s">
        <v>1563</v>
      </c>
      <c r="B142" s="721">
        <v>49</v>
      </c>
      <c r="C142" s="721">
        <v>16635500</v>
      </c>
      <c r="D142" s="721"/>
      <c r="E142" s="721">
        <f t="shared" si="2"/>
        <v>16635500</v>
      </c>
      <c r="F142" s="582"/>
      <c r="G142" s="722"/>
      <c r="H142" s="552"/>
      <c r="I142" s="552"/>
      <c r="J142" s="552"/>
    </row>
    <row r="143" spans="1:10" s="574" customFormat="1" ht="22.5" customHeight="1">
      <c r="A143" s="720" t="s">
        <v>1564</v>
      </c>
      <c r="B143" s="721">
        <v>1</v>
      </c>
      <c r="C143" s="721">
        <v>2710700</v>
      </c>
      <c r="D143" s="721"/>
      <c r="E143" s="721">
        <f t="shared" si="2"/>
        <v>2710700</v>
      </c>
      <c r="F143" s="582"/>
      <c r="G143" s="722"/>
      <c r="H143" s="552"/>
      <c r="I143" s="552"/>
      <c r="J143" s="552"/>
    </row>
    <row r="144" spans="1:10" s="574" customFormat="1" ht="22.5" customHeight="1">
      <c r="A144" s="720" t="s">
        <v>1565</v>
      </c>
      <c r="B144" s="721">
        <v>13</v>
      </c>
      <c r="C144" s="721">
        <v>5890300</v>
      </c>
      <c r="D144" s="721"/>
      <c r="E144" s="721">
        <f t="shared" si="2"/>
        <v>5890300</v>
      </c>
      <c r="F144" s="582"/>
      <c r="G144" s="722"/>
      <c r="H144" s="552"/>
      <c r="I144" s="552"/>
      <c r="J144" s="552"/>
    </row>
    <row r="145" spans="1:10" s="574" customFormat="1" ht="22.5" customHeight="1">
      <c r="A145" s="720" t="s">
        <v>1551</v>
      </c>
      <c r="B145" s="721">
        <v>32</v>
      </c>
      <c r="C145" s="721">
        <v>604800</v>
      </c>
      <c r="D145" s="721"/>
      <c r="E145" s="721">
        <f t="shared" si="2"/>
        <v>604800</v>
      </c>
      <c r="F145" s="582"/>
      <c r="G145" s="722"/>
      <c r="H145" s="552"/>
      <c r="I145" s="552"/>
      <c r="J145" s="552"/>
    </row>
    <row r="146" spans="1:10" s="574" customFormat="1" ht="22.5" customHeight="1">
      <c r="A146" s="720" t="s">
        <v>1566</v>
      </c>
      <c r="B146" s="721">
        <v>26</v>
      </c>
      <c r="C146" s="721">
        <v>1300000</v>
      </c>
      <c r="D146" s="721"/>
      <c r="E146" s="721">
        <f t="shared" si="2"/>
        <v>1300000</v>
      </c>
      <c r="F146" s="582"/>
      <c r="G146" s="722"/>
      <c r="H146" s="552"/>
      <c r="I146" s="552"/>
      <c r="J146" s="552"/>
    </row>
    <row r="147" spans="1:10" s="574" customFormat="1" ht="22.5" customHeight="1">
      <c r="A147" s="720" t="s">
        <v>1567</v>
      </c>
      <c r="B147" s="721">
        <v>6</v>
      </c>
      <c r="C147" s="721">
        <v>873000</v>
      </c>
      <c r="D147" s="721"/>
      <c r="E147" s="721">
        <f t="shared" si="2"/>
        <v>873000</v>
      </c>
      <c r="F147" s="582"/>
      <c r="G147" s="722"/>
      <c r="H147" s="552"/>
      <c r="I147" s="552"/>
      <c r="J147" s="552"/>
    </row>
    <row r="148" spans="1:10" s="574" customFormat="1" ht="22.5" customHeight="1">
      <c r="A148" s="720" t="s">
        <v>1467</v>
      </c>
      <c r="B148" s="721">
        <v>21</v>
      </c>
      <c r="C148" s="721">
        <v>30147600</v>
      </c>
      <c r="D148" s="721"/>
      <c r="E148" s="721">
        <f t="shared" si="2"/>
        <v>30147600</v>
      </c>
      <c r="F148" s="582" t="s">
        <v>1568</v>
      </c>
      <c r="G148" s="722"/>
      <c r="H148" s="552"/>
      <c r="I148" s="552"/>
      <c r="J148" s="552"/>
    </row>
    <row r="149" spans="1:10" s="574" customFormat="1" ht="22.5" customHeight="1">
      <c r="A149" s="720" t="s">
        <v>1555</v>
      </c>
      <c r="B149" s="721">
        <v>10</v>
      </c>
      <c r="C149" s="721">
        <v>14550000</v>
      </c>
      <c r="D149" s="721"/>
      <c r="E149" s="721">
        <f t="shared" si="2"/>
        <v>14550000</v>
      </c>
      <c r="F149" s="582"/>
      <c r="G149" s="722"/>
      <c r="H149" s="552"/>
      <c r="I149" s="552"/>
      <c r="J149" s="552"/>
    </row>
    <row r="150" spans="1:10" s="574" customFormat="1" ht="22.5" customHeight="1">
      <c r="A150" s="720" t="s">
        <v>1465</v>
      </c>
      <c r="B150" s="721">
        <v>98</v>
      </c>
      <c r="C150" s="721">
        <v>45570000</v>
      </c>
      <c r="D150" s="721"/>
      <c r="E150" s="721">
        <f t="shared" si="2"/>
        <v>45570000</v>
      </c>
      <c r="F150" s="582"/>
      <c r="G150" s="722"/>
      <c r="H150" s="552"/>
      <c r="I150" s="552"/>
      <c r="J150" s="552"/>
    </row>
    <row r="151" spans="1:10" s="574" customFormat="1" ht="22.5" customHeight="1">
      <c r="A151" s="720" t="s">
        <v>1569</v>
      </c>
      <c r="B151" s="721">
        <v>41</v>
      </c>
      <c r="C151" s="721">
        <v>11685000</v>
      </c>
      <c r="D151" s="721"/>
      <c r="E151" s="721">
        <f t="shared" si="2"/>
        <v>11685000</v>
      </c>
      <c r="F151" s="582"/>
      <c r="G151" s="722"/>
      <c r="H151" s="552"/>
      <c r="I151" s="552"/>
      <c r="J151" s="552"/>
    </row>
    <row r="152" spans="1:10" s="574" customFormat="1" ht="22.5" customHeight="1">
      <c r="A152" s="720" t="s">
        <v>1534</v>
      </c>
      <c r="B152" s="721">
        <v>52</v>
      </c>
      <c r="C152" s="721">
        <v>19760000</v>
      </c>
      <c r="D152" s="721"/>
      <c r="E152" s="721">
        <f t="shared" si="2"/>
        <v>19760000</v>
      </c>
      <c r="F152" s="582"/>
      <c r="G152" s="722"/>
      <c r="H152" s="552"/>
      <c r="I152" s="552"/>
      <c r="J152" s="552"/>
    </row>
    <row r="153" spans="1:10" s="574" customFormat="1" ht="22.5" customHeight="1">
      <c r="A153" s="720" t="s">
        <v>1502</v>
      </c>
      <c r="B153" s="721">
        <v>94</v>
      </c>
      <c r="C153" s="721">
        <v>109416000</v>
      </c>
      <c r="D153" s="721"/>
      <c r="E153" s="721">
        <f t="shared" si="2"/>
        <v>109416000</v>
      </c>
      <c r="F153" s="582"/>
      <c r="G153" s="722"/>
      <c r="H153" s="552"/>
      <c r="I153" s="552"/>
      <c r="J153" s="552"/>
    </row>
    <row r="154" spans="1:10" s="574" customFormat="1" ht="22.5" customHeight="1">
      <c r="A154" s="720" t="s">
        <v>1495</v>
      </c>
      <c r="B154" s="721">
        <v>51</v>
      </c>
      <c r="C154" s="721">
        <v>11378100</v>
      </c>
      <c r="D154" s="721"/>
      <c r="E154" s="721">
        <f t="shared" si="2"/>
        <v>11378100</v>
      </c>
      <c r="F154" s="582"/>
      <c r="G154" s="722"/>
      <c r="H154" s="552"/>
      <c r="I154" s="552"/>
      <c r="J154" s="552"/>
    </row>
    <row r="155" spans="1:10" s="719" customFormat="1" ht="22.5" customHeight="1">
      <c r="A155" s="720" t="s">
        <v>1527</v>
      </c>
      <c r="B155" s="721">
        <v>30</v>
      </c>
      <c r="C155" s="721">
        <v>13593000</v>
      </c>
      <c r="D155" s="721"/>
      <c r="E155" s="721">
        <f t="shared" si="2"/>
        <v>13593000</v>
      </c>
      <c r="F155" s="582"/>
      <c r="G155" s="722"/>
      <c r="H155" s="552"/>
      <c r="I155" s="552"/>
      <c r="J155" s="552"/>
    </row>
    <row r="156" spans="1:10" s="574" customFormat="1" ht="22.5" customHeight="1">
      <c r="A156" s="720" t="s">
        <v>1563</v>
      </c>
      <c r="B156" s="721">
        <v>33</v>
      </c>
      <c r="C156" s="721">
        <v>11203500</v>
      </c>
      <c r="D156" s="721"/>
      <c r="E156" s="721">
        <f t="shared" si="2"/>
        <v>11203500</v>
      </c>
      <c r="F156" s="590"/>
      <c r="G156" s="722"/>
      <c r="H156" s="552"/>
      <c r="I156" s="552"/>
      <c r="J156" s="552"/>
    </row>
    <row r="157" spans="1:10" s="574" customFormat="1" ht="22.5" customHeight="1">
      <c r="A157" s="723" t="s">
        <v>1570</v>
      </c>
      <c r="B157" s="724">
        <v>47</v>
      </c>
      <c r="C157" s="724">
        <v>12962600</v>
      </c>
      <c r="D157" s="724"/>
      <c r="E157" s="724">
        <f t="shared" si="2"/>
        <v>12962600</v>
      </c>
      <c r="F157" s="617"/>
      <c r="G157" s="722"/>
      <c r="H157" s="552"/>
      <c r="I157" s="552"/>
      <c r="J157" s="552"/>
    </row>
    <row r="158" spans="1:10" s="574" customFormat="1" ht="22.5" customHeight="1">
      <c r="A158" s="720" t="s">
        <v>1486</v>
      </c>
      <c r="B158" s="721">
        <v>43</v>
      </c>
      <c r="C158" s="721">
        <v>19061900</v>
      </c>
      <c r="D158" s="721"/>
      <c r="E158" s="721">
        <f t="shared" si="2"/>
        <v>19061900</v>
      </c>
      <c r="F158" s="582" t="s">
        <v>1568</v>
      </c>
      <c r="G158" s="722"/>
      <c r="H158" s="552"/>
      <c r="I158" s="552"/>
      <c r="J158" s="552"/>
    </row>
    <row r="159" spans="1:10" s="574" customFormat="1" ht="22.5" customHeight="1">
      <c r="A159" s="720" t="s">
        <v>1484</v>
      </c>
      <c r="B159" s="721">
        <v>23</v>
      </c>
      <c r="C159" s="721">
        <v>26772000</v>
      </c>
      <c r="D159" s="721"/>
      <c r="E159" s="721">
        <f t="shared" si="2"/>
        <v>26772000</v>
      </c>
      <c r="F159" s="582"/>
      <c r="G159" s="722"/>
      <c r="H159" s="552"/>
      <c r="I159" s="552"/>
      <c r="J159" s="552"/>
    </row>
    <row r="160" spans="1:10" s="574" customFormat="1" ht="22.5" customHeight="1">
      <c r="A160" s="720" t="s">
        <v>1571</v>
      </c>
      <c r="B160" s="721">
        <v>41</v>
      </c>
      <c r="C160" s="721">
        <v>34440000</v>
      </c>
      <c r="D160" s="721"/>
      <c r="E160" s="721">
        <f t="shared" si="2"/>
        <v>34440000</v>
      </c>
      <c r="F160" s="582"/>
      <c r="G160" s="722"/>
      <c r="H160" s="552"/>
      <c r="I160" s="552"/>
      <c r="J160" s="552"/>
    </row>
    <row r="161" spans="1:10" s="574" customFormat="1" ht="22.5" customHeight="1">
      <c r="A161" s="720" t="s">
        <v>1572</v>
      </c>
      <c r="B161" s="721">
        <v>570</v>
      </c>
      <c r="C161" s="721">
        <v>8436000</v>
      </c>
      <c r="D161" s="721"/>
      <c r="E161" s="721">
        <f t="shared" si="2"/>
        <v>8436000</v>
      </c>
      <c r="F161" s="591"/>
      <c r="G161" s="552"/>
      <c r="H161" s="552"/>
      <c r="I161" s="552"/>
      <c r="J161" s="552"/>
    </row>
    <row r="162" spans="1:10" s="574" customFormat="1" ht="22.5" customHeight="1">
      <c r="A162" s="720" t="s">
        <v>1529</v>
      </c>
      <c r="B162" s="721">
        <v>500</v>
      </c>
      <c r="C162" s="721">
        <v>2900000</v>
      </c>
      <c r="D162" s="721"/>
      <c r="E162" s="721">
        <f t="shared" si="2"/>
        <v>2900000</v>
      </c>
      <c r="F162" s="582"/>
      <c r="G162" s="722"/>
      <c r="H162" s="552"/>
      <c r="I162" s="552"/>
      <c r="J162" s="552"/>
    </row>
    <row r="163" spans="1:10" s="574" customFormat="1" ht="22.5" customHeight="1">
      <c r="A163" s="720" t="s">
        <v>1504</v>
      </c>
      <c r="B163" s="721">
        <v>200</v>
      </c>
      <c r="C163" s="721">
        <v>1940000</v>
      </c>
      <c r="D163" s="721"/>
      <c r="E163" s="721">
        <f t="shared" si="2"/>
        <v>1940000</v>
      </c>
      <c r="F163" s="582"/>
      <c r="G163" s="722"/>
      <c r="H163" s="552"/>
      <c r="I163" s="552"/>
      <c r="J163" s="552"/>
    </row>
    <row r="164" spans="1:10" s="574" customFormat="1" ht="22.5" customHeight="1">
      <c r="A164" s="720" t="s">
        <v>1509</v>
      </c>
      <c r="B164" s="721">
        <v>3000</v>
      </c>
      <c r="C164" s="721">
        <v>600000</v>
      </c>
      <c r="D164" s="721"/>
      <c r="E164" s="721">
        <f t="shared" si="2"/>
        <v>600000</v>
      </c>
      <c r="F164" s="582"/>
      <c r="G164" s="722"/>
      <c r="H164" s="552"/>
      <c r="I164" s="552"/>
      <c r="J164" s="552"/>
    </row>
    <row r="165" spans="1:10" s="574" customFormat="1" ht="22.5" customHeight="1">
      <c r="A165" s="720" t="s">
        <v>1511</v>
      </c>
      <c r="B165" s="721">
        <v>2200</v>
      </c>
      <c r="C165" s="721">
        <v>2200000</v>
      </c>
      <c r="D165" s="721"/>
      <c r="E165" s="721">
        <f t="shared" si="2"/>
        <v>2200000</v>
      </c>
      <c r="F165" s="582"/>
      <c r="G165" s="722"/>
      <c r="H165" s="552"/>
      <c r="I165" s="552"/>
      <c r="J165" s="552"/>
    </row>
    <row r="166" spans="1:10" s="574" customFormat="1" ht="22.5" customHeight="1">
      <c r="A166" s="720" t="s">
        <v>1556</v>
      </c>
      <c r="B166" s="721">
        <v>90</v>
      </c>
      <c r="C166" s="721">
        <v>1440000</v>
      </c>
      <c r="D166" s="721"/>
      <c r="E166" s="721">
        <f t="shared" si="2"/>
        <v>1440000</v>
      </c>
      <c r="F166" s="582"/>
      <c r="G166" s="722"/>
      <c r="H166" s="552"/>
      <c r="I166" s="552"/>
      <c r="J166" s="552"/>
    </row>
    <row r="167" spans="1:10" s="574" customFormat="1" ht="22.5" customHeight="1">
      <c r="A167" s="720" t="s">
        <v>1489</v>
      </c>
      <c r="B167" s="721">
        <v>650</v>
      </c>
      <c r="C167" s="721">
        <v>3120000</v>
      </c>
      <c r="D167" s="721"/>
      <c r="E167" s="721">
        <f t="shared" si="2"/>
        <v>3120000</v>
      </c>
      <c r="F167" s="582"/>
      <c r="G167" s="722"/>
      <c r="H167" s="552"/>
      <c r="I167" s="552"/>
      <c r="J167" s="552"/>
    </row>
    <row r="168" spans="1:10" s="574" customFormat="1" ht="22.5" customHeight="1">
      <c r="A168" s="720" t="s">
        <v>1481</v>
      </c>
      <c r="B168" s="721">
        <v>20</v>
      </c>
      <c r="C168" s="721">
        <v>2964000</v>
      </c>
      <c r="D168" s="721"/>
      <c r="E168" s="721">
        <f t="shared" si="2"/>
        <v>2964000</v>
      </c>
      <c r="F168" s="582"/>
      <c r="G168" s="722"/>
      <c r="H168" s="552"/>
      <c r="I168" s="552"/>
      <c r="J168" s="552"/>
    </row>
    <row r="169" spans="1:10" s="719" customFormat="1" ht="22.5" customHeight="1">
      <c r="A169" s="720" t="s">
        <v>1533</v>
      </c>
      <c r="B169" s="721">
        <v>23</v>
      </c>
      <c r="C169" s="721">
        <v>7360000</v>
      </c>
      <c r="D169" s="721"/>
      <c r="E169" s="721">
        <f t="shared" si="2"/>
        <v>7360000</v>
      </c>
      <c r="F169" s="582"/>
      <c r="G169" s="722"/>
      <c r="H169" s="552"/>
      <c r="I169" s="552"/>
      <c r="J169" s="552"/>
    </row>
    <row r="170" spans="1:10" s="574" customFormat="1" ht="22.5" customHeight="1">
      <c r="A170" s="720" t="s">
        <v>1560</v>
      </c>
      <c r="B170" s="721">
        <v>9</v>
      </c>
      <c r="C170" s="721">
        <v>4888800</v>
      </c>
      <c r="D170" s="721"/>
      <c r="E170" s="721">
        <f t="shared" si="2"/>
        <v>4888800</v>
      </c>
      <c r="F170" s="582"/>
      <c r="G170" s="722"/>
      <c r="H170" s="552"/>
      <c r="I170" s="552"/>
      <c r="J170" s="552"/>
    </row>
    <row r="171" spans="1:10" s="508" customFormat="1" ht="22.5" customHeight="1">
      <c r="A171" s="720" t="s">
        <v>1498</v>
      </c>
      <c r="B171" s="721">
        <v>38</v>
      </c>
      <c r="C171" s="721">
        <v>22116000</v>
      </c>
      <c r="D171" s="721"/>
      <c r="E171" s="721">
        <f t="shared" si="2"/>
        <v>22116000</v>
      </c>
      <c r="F171" s="644"/>
      <c r="G171" s="548"/>
      <c r="H171" s="548"/>
      <c r="I171" s="548"/>
      <c r="J171" s="548"/>
    </row>
    <row r="172" spans="1:10" s="508" customFormat="1" ht="22.5" customHeight="1">
      <c r="A172" s="720" t="s">
        <v>1528</v>
      </c>
      <c r="B172" s="721">
        <v>35</v>
      </c>
      <c r="C172" s="721">
        <v>850500</v>
      </c>
      <c r="D172" s="721"/>
      <c r="E172" s="721">
        <f t="shared" si="2"/>
        <v>850500</v>
      </c>
      <c r="F172" s="644"/>
      <c r="G172" s="548"/>
      <c r="H172" s="548"/>
      <c r="I172" s="548"/>
      <c r="J172" s="548"/>
    </row>
    <row r="173" spans="1:10" s="508" customFormat="1" ht="22.5" customHeight="1">
      <c r="A173" s="720" t="s">
        <v>1520</v>
      </c>
      <c r="B173" s="721">
        <v>10</v>
      </c>
      <c r="C173" s="721">
        <v>5200000</v>
      </c>
      <c r="D173" s="721"/>
      <c r="E173" s="721">
        <f t="shared" si="2"/>
        <v>5200000</v>
      </c>
      <c r="F173" s="644"/>
      <c r="G173" s="548"/>
      <c r="H173" s="548"/>
      <c r="I173" s="548"/>
      <c r="J173" s="548"/>
    </row>
    <row r="174" spans="1:10" s="508" customFormat="1" ht="22.5" customHeight="1">
      <c r="A174" s="720" t="s">
        <v>1493</v>
      </c>
      <c r="B174" s="721">
        <v>61</v>
      </c>
      <c r="C174" s="721">
        <v>33428000</v>
      </c>
      <c r="D174" s="721"/>
      <c r="E174" s="721">
        <f t="shared" si="2"/>
        <v>33428000</v>
      </c>
      <c r="F174" s="644"/>
      <c r="G174" s="548"/>
      <c r="H174" s="548"/>
      <c r="I174" s="548"/>
      <c r="J174" s="548"/>
    </row>
    <row r="175" spans="1:10" s="508" customFormat="1" ht="22.5" customHeight="1">
      <c r="A175" s="720" t="s">
        <v>1573</v>
      </c>
      <c r="B175" s="721">
        <v>2</v>
      </c>
      <c r="C175" s="721">
        <v>38800</v>
      </c>
      <c r="D175" s="721"/>
      <c r="E175" s="721">
        <f t="shared" si="2"/>
        <v>38800</v>
      </c>
      <c r="F175" s="644"/>
      <c r="G175" s="548"/>
      <c r="H175" s="548"/>
      <c r="I175" s="548"/>
      <c r="J175" s="548"/>
    </row>
    <row r="176" spans="1:10" s="508" customFormat="1" ht="22.5" customHeight="1">
      <c r="A176" s="720" t="s">
        <v>1550</v>
      </c>
      <c r="B176" s="721">
        <v>200</v>
      </c>
      <c r="C176" s="721">
        <v>780000</v>
      </c>
      <c r="D176" s="721"/>
      <c r="E176" s="721">
        <f t="shared" si="2"/>
        <v>780000</v>
      </c>
      <c r="F176" s="644"/>
      <c r="G176" s="548"/>
      <c r="H176" s="548"/>
      <c r="I176" s="548"/>
      <c r="J176" s="548"/>
    </row>
    <row r="177" spans="1:10" s="508" customFormat="1" ht="22.5" customHeight="1">
      <c r="A177" s="720" t="s">
        <v>1463</v>
      </c>
      <c r="B177" s="721">
        <v>10104</v>
      </c>
      <c r="C177" s="721">
        <v>1919760000</v>
      </c>
      <c r="D177" s="721"/>
      <c r="E177" s="721">
        <f t="shared" si="2"/>
        <v>1919760000</v>
      </c>
      <c r="F177" s="644"/>
      <c r="G177" s="548"/>
      <c r="H177" s="548"/>
      <c r="I177" s="548"/>
      <c r="J177" s="548"/>
    </row>
    <row r="178" spans="1:10" s="508" customFormat="1" ht="22.5" customHeight="1">
      <c r="A178" s="720" t="s">
        <v>1566</v>
      </c>
      <c r="B178" s="721">
        <v>52</v>
      </c>
      <c r="C178" s="721">
        <v>2600000</v>
      </c>
      <c r="D178" s="721"/>
      <c r="E178" s="721">
        <f t="shared" si="2"/>
        <v>2600000</v>
      </c>
      <c r="F178" s="644"/>
      <c r="G178" s="548"/>
      <c r="H178" s="548"/>
      <c r="I178" s="548"/>
      <c r="J178" s="548"/>
    </row>
    <row r="179" spans="1:10" s="508" customFormat="1" ht="22.5" customHeight="1">
      <c r="A179" s="720" t="s">
        <v>1574</v>
      </c>
      <c r="B179" s="721">
        <v>1</v>
      </c>
      <c r="C179" s="721">
        <v>7053029</v>
      </c>
      <c r="D179" s="721"/>
      <c r="E179" s="721">
        <f t="shared" si="2"/>
        <v>7053029</v>
      </c>
      <c r="F179" s="644" t="s">
        <v>1575</v>
      </c>
      <c r="G179" s="548"/>
      <c r="H179" s="548"/>
      <c r="I179" s="548"/>
      <c r="J179" s="548"/>
    </row>
    <row r="180" spans="1:10" s="508" customFormat="1" ht="22.5" customHeight="1">
      <c r="A180" s="720" t="s">
        <v>1465</v>
      </c>
      <c r="B180" s="721">
        <v>69</v>
      </c>
      <c r="C180" s="721">
        <v>32085000</v>
      </c>
      <c r="D180" s="721"/>
      <c r="E180" s="721">
        <f t="shared" si="2"/>
        <v>32085000</v>
      </c>
      <c r="F180" s="644"/>
      <c r="G180" s="548"/>
      <c r="H180" s="548"/>
      <c r="I180" s="548"/>
      <c r="J180" s="548"/>
    </row>
    <row r="181" spans="1:10" s="508" customFormat="1" ht="22.5" customHeight="1">
      <c r="A181" s="720" t="s">
        <v>1576</v>
      </c>
      <c r="B181" s="721">
        <v>4</v>
      </c>
      <c r="C181" s="721">
        <v>12225092</v>
      </c>
      <c r="D181" s="721"/>
      <c r="E181" s="721">
        <f t="shared" si="2"/>
        <v>12225092</v>
      </c>
      <c r="F181" s="644"/>
      <c r="G181" s="548"/>
      <c r="H181" s="548"/>
      <c r="I181" s="548"/>
      <c r="J181" s="548"/>
    </row>
    <row r="182" spans="1:10" s="508" customFormat="1" ht="22.5" customHeight="1">
      <c r="A182" s="720" t="s">
        <v>1565</v>
      </c>
      <c r="B182" s="721">
        <v>1</v>
      </c>
      <c r="C182" s="721">
        <v>3086677</v>
      </c>
      <c r="D182" s="721"/>
      <c r="E182" s="721">
        <f t="shared" si="2"/>
        <v>3086677</v>
      </c>
      <c r="F182" s="644"/>
      <c r="G182" s="548"/>
      <c r="H182" s="548"/>
      <c r="I182" s="548"/>
      <c r="J182" s="548"/>
    </row>
    <row r="183" spans="1:10" s="508" customFormat="1" ht="22.5" customHeight="1">
      <c r="A183" s="720" t="s">
        <v>1577</v>
      </c>
      <c r="B183" s="721">
        <v>41</v>
      </c>
      <c r="C183" s="721">
        <v>47724000</v>
      </c>
      <c r="D183" s="721"/>
      <c r="E183" s="721">
        <f t="shared" si="2"/>
        <v>47724000</v>
      </c>
      <c r="F183" s="644"/>
      <c r="G183" s="548"/>
      <c r="H183" s="548"/>
      <c r="I183" s="548"/>
      <c r="J183" s="548"/>
    </row>
    <row r="184" spans="1:10" s="508" customFormat="1" ht="22.5" customHeight="1">
      <c r="A184" s="720" t="s">
        <v>1491</v>
      </c>
      <c r="B184" s="721">
        <v>31</v>
      </c>
      <c r="C184" s="721">
        <v>6615400</v>
      </c>
      <c r="D184" s="721"/>
      <c r="E184" s="721">
        <f t="shared" si="2"/>
        <v>6615400</v>
      </c>
      <c r="F184" s="644"/>
      <c r="G184" s="548"/>
      <c r="H184" s="548"/>
      <c r="I184" s="548"/>
      <c r="J184" s="548"/>
    </row>
    <row r="185" spans="1:10" s="508" customFormat="1" ht="22.5" customHeight="1">
      <c r="A185" s="720" t="s">
        <v>1504</v>
      </c>
      <c r="B185" s="721">
        <v>450</v>
      </c>
      <c r="C185" s="721">
        <v>4365000</v>
      </c>
      <c r="D185" s="721"/>
      <c r="E185" s="721">
        <f t="shared" si="2"/>
        <v>4365000</v>
      </c>
      <c r="F185" s="644"/>
      <c r="G185" s="548"/>
      <c r="H185" s="548"/>
      <c r="I185" s="548"/>
      <c r="J185" s="548"/>
    </row>
    <row r="186" spans="1:10" s="508" customFormat="1" ht="22.5" customHeight="1">
      <c r="A186" s="720" t="s">
        <v>1555</v>
      </c>
      <c r="B186" s="721">
        <v>10</v>
      </c>
      <c r="C186" s="721">
        <v>14550000</v>
      </c>
      <c r="D186" s="721"/>
      <c r="E186" s="721">
        <f t="shared" si="2"/>
        <v>14550000</v>
      </c>
      <c r="F186" s="727"/>
      <c r="G186" s="548"/>
      <c r="H186" s="548"/>
      <c r="I186" s="548"/>
      <c r="J186" s="548"/>
    </row>
    <row r="187" spans="1:10" s="508" customFormat="1" ht="22.5" customHeight="1">
      <c r="A187" s="720" t="s">
        <v>1480</v>
      </c>
      <c r="B187" s="721">
        <v>90</v>
      </c>
      <c r="C187" s="721">
        <v>1800000</v>
      </c>
      <c r="D187" s="721"/>
      <c r="E187" s="721">
        <f t="shared" si="2"/>
        <v>1800000</v>
      </c>
      <c r="F187" s="644"/>
      <c r="G187" s="548"/>
      <c r="H187" s="548"/>
      <c r="I187" s="548"/>
      <c r="J187" s="548"/>
    </row>
    <row r="188" spans="1:10" s="508" customFormat="1" ht="22.5" customHeight="1">
      <c r="A188" s="723" t="s">
        <v>1510</v>
      </c>
      <c r="B188" s="724">
        <v>150</v>
      </c>
      <c r="C188" s="724">
        <v>1245000</v>
      </c>
      <c r="D188" s="724"/>
      <c r="E188" s="724">
        <f t="shared" si="2"/>
        <v>1245000</v>
      </c>
      <c r="F188" s="728"/>
      <c r="G188" s="548"/>
      <c r="H188" s="548"/>
      <c r="I188" s="548"/>
      <c r="J188" s="548"/>
    </row>
    <row r="189" spans="1:10" s="508" customFormat="1" ht="22.5" customHeight="1">
      <c r="A189" s="717" t="s">
        <v>1477</v>
      </c>
      <c r="B189" s="718">
        <v>200</v>
      </c>
      <c r="C189" s="718">
        <v>3200000</v>
      </c>
      <c r="D189" s="718"/>
      <c r="E189" s="718">
        <f t="shared" si="2"/>
        <v>3200000</v>
      </c>
      <c r="F189" s="729" t="s">
        <v>1575</v>
      </c>
      <c r="G189" s="548"/>
      <c r="H189" s="548"/>
      <c r="I189" s="548"/>
      <c r="J189" s="548"/>
    </row>
    <row r="190" spans="1:10" s="508" customFormat="1" ht="22.5" customHeight="1">
      <c r="A190" s="720" t="s">
        <v>1578</v>
      </c>
      <c r="B190" s="721">
        <v>1</v>
      </c>
      <c r="C190" s="721">
        <v>1869374</v>
      </c>
      <c r="D190" s="721"/>
      <c r="E190" s="721">
        <f t="shared" si="2"/>
        <v>1869374</v>
      </c>
      <c r="F190" s="644"/>
      <c r="G190" s="548"/>
      <c r="H190" s="548"/>
      <c r="I190" s="548"/>
      <c r="J190" s="548"/>
    </row>
    <row r="191" spans="1:10" s="508" customFormat="1" ht="22.5" customHeight="1">
      <c r="A191" s="720" t="s">
        <v>1467</v>
      </c>
      <c r="B191" s="721">
        <v>39</v>
      </c>
      <c r="C191" s="721">
        <v>55988400</v>
      </c>
      <c r="D191" s="721"/>
      <c r="E191" s="721">
        <f t="shared" si="2"/>
        <v>55988400</v>
      </c>
      <c r="F191" s="644" t="s">
        <v>1579</v>
      </c>
      <c r="G191" s="548"/>
      <c r="H191" s="548"/>
      <c r="I191" s="548"/>
      <c r="J191" s="548"/>
    </row>
    <row r="192" spans="1:10" s="508" customFormat="1" ht="22.5" customHeight="1">
      <c r="A192" s="720" t="s">
        <v>1498</v>
      </c>
      <c r="B192" s="721">
        <v>10</v>
      </c>
      <c r="C192" s="721">
        <v>5820000</v>
      </c>
      <c r="D192" s="721"/>
      <c r="E192" s="721">
        <f t="shared" si="2"/>
        <v>5820000</v>
      </c>
      <c r="F192" s="644"/>
      <c r="G192" s="548"/>
      <c r="H192" s="548"/>
      <c r="I192" s="548"/>
      <c r="J192" s="548"/>
    </row>
    <row r="193" spans="1:10" s="508" customFormat="1" ht="22.5" customHeight="1">
      <c r="A193" s="720" t="s">
        <v>1486</v>
      </c>
      <c r="B193" s="721">
        <v>10</v>
      </c>
      <c r="C193" s="721">
        <v>4433000</v>
      </c>
      <c r="D193" s="721"/>
      <c r="E193" s="721">
        <f t="shared" si="2"/>
        <v>4433000</v>
      </c>
      <c r="F193" s="644"/>
      <c r="G193" s="548"/>
      <c r="H193" s="548"/>
      <c r="I193" s="548"/>
      <c r="J193" s="548"/>
    </row>
    <row r="194" spans="1:10" s="508" customFormat="1" ht="22.5" customHeight="1">
      <c r="A194" s="720" t="s">
        <v>1489</v>
      </c>
      <c r="B194" s="721">
        <v>2500</v>
      </c>
      <c r="C194" s="721">
        <v>12000000</v>
      </c>
      <c r="D194" s="721"/>
      <c r="E194" s="721">
        <f t="shared" si="2"/>
        <v>12000000</v>
      </c>
      <c r="F194" s="644"/>
      <c r="G194" s="548"/>
      <c r="H194" s="548"/>
      <c r="I194" s="548"/>
      <c r="J194" s="548"/>
    </row>
    <row r="195" spans="1:10" s="508" customFormat="1" ht="22.5" customHeight="1">
      <c r="A195" s="720" t="s">
        <v>1490</v>
      </c>
      <c r="B195" s="721">
        <v>960</v>
      </c>
      <c r="C195" s="721">
        <v>2688000</v>
      </c>
      <c r="D195" s="721"/>
      <c r="E195" s="721">
        <f t="shared" si="2"/>
        <v>2688000</v>
      </c>
      <c r="F195" s="644"/>
      <c r="G195" s="548"/>
      <c r="H195" s="548"/>
      <c r="I195" s="548"/>
      <c r="J195" s="548"/>
    </row>
    <row r="196" spans="1:10" s="508" customFormat="1" ht="22.5" customHeight="1">
      <c r="A196" s="720" t="s">
        <v>1580</v>
      </c>
      <c r="B196" s="721">
        <v>16</v>
      </c>
      <c r="C196" s="721">
        <v>12028800</v>
      </c>
      <c r="D196" s="721"/>
      <c r="E196" s="721">
        <f t="shared" si="2"/>
        <v>12028800</v>
      </c>
      <c r="F196" s="644" t="s">
        <v>1581</v>
      </c>
      <c r="G196" s="548"/>
      <c r="H196" s="548"/>
      <c r="I196" s="548"/>
      <c r="J196" s="548"/>
    </row>
    <row r="197" spans="1:10" s="508" customFormat="1" ht="22.5" customHeight="1">
      <c r="A197" s="720" t="s">
        <v>1527</v>
      </c>
      <c r="B197" s="721">
        <v>10</v>
      </c>
      <c r="C197" s="721">
        <v>4531000</v>
      </c>
      <c r="D197" s="721"/>
      <c r="E197" s="721">
        <f t="shared" si="2"/>
        <v>4531000</v>
      </c>
      <c r="F197" s="644"/>
      <c r="G197" s="548"/>
      <c r="H197" s="548"/>
      <c r="I197" s="548"/>
      <c r="J197" s="548"/>
    </row>
    <row r="198" spans="1:10" s="508" customFormat="1" ht="22.5" customHeight="1">
      <c r="A198" s="720" t="s">
        <v>1498</v>
      </c>
      <c r="B198" s="721">
        <v>10</v>
      </c>
      <c r="C198" s="721">
        <v>5820000</v>
      </c>
      <c r="D198" s="721"/>
      <c r="E198" s="721">
        <f t="shared" si="2"/>
        <v>5820000</v>
      </c>
      <c r="F198" s="644"/>
      <c r="G198" s="548"/>
      <c r="H198" s="548"/>
      <c r="I198" s="548"/>
      <c r="J198" s="548"/>
    </row>
    <row r="199" spans="1:10" s="508" customFormat="1" ht="22.5" customHeight="1">
      <c r="A199" s="720" t="s">
        <v>1582</v>
      </c>
      <c r="B199" s="721">
        <v>200</v>
      </c>
      <c r="C199" s="721">
        <v>860000</v>
      </c>
      <c r="D199" s="721"/>
      <c r="E199" s="721">
        <f t="shared" si="2"/>
        <v>860000</v>
      </c>
      <c r="F199" s="644"/>
      <c r="G199" s="548"/>
      <c r="H199" s="548"/>
      <c r="I199" s="548"/>
      <c r="J199" s="548"/>
    </row>
    <row r="200" spans="1:10" s="508" customFormat="1" ht="22.5" customHeight="1">
      <c r="A200" s="720" t="s">
        <v>1489</v>
      </c>
      <c r="B200" s="721">
        <v>1500</v>
      </c>
      <c r="C200" s="721">
        <v>7200000</v>
      </c>
      <c r="D200" s="721"/>
      <c r="E200" s="721">
        <f t="shared" ref="E200:E263" si="3">C200+D200</f>
        <v>7200000</v>
      </c>
      <c r="F200" s="644"/>
      <c r="G200" s="548"/>
      <c r="H200" s="548"/>
      <c r="I200" s="548"/>
      <c r="J200" s="548"/>
    </row>
    <row r="201" spans="1:10" s="508" customFormat="1" ht="22.5" customHeight="1">
      <c r="A201" s="720" t="s">
        <v>1583</v>
      </c>
      <c r="B201" s="721">
        <v>5000</v>
      </c>
      <c r="C201" s="721">
        <v>372000000</v>
      </c>
      <c r="D201" s="721"/>
      <c r="E201" s="721">
        <f t="shared" si="3"/>
        <v>372000000</v>
      </c>
      <c r="F201" s="644"/>
      <c r="G201" s="548"/>
      <c r="H201" s="548"/>
      <c r="I201" s="548"/>
      <c r="J201" s="548"/>
    </row>
    <row r="202" spans="1:10" s="508" customFormat="1" ht="22.5" customHeight="1">
      <c r="A202" s="720" t="s">
        <v>1467</v>
      </c>
      <c r="B202" s="721">
        <v>105</v>
      </c>
      <c r="C202" s="721">
        <v>150738000</v>
      </c>
      <c r="D202" s="721"/>
      <c r="E202" s="721">
        <f t="shared" si="3"/>
        <v>150738000</v>
      </c>
      <c r="F202" s="644" t="s">
        <v>1584</v>
      </c>
      <c r="G202" s="548"/>
      <c r="H202" s="548"/>
      <c r="I202" s="548"/>
      <c r="J202" s="548"/>
    </row>
    <row r="203" spans="1:10" s="508" customFormat="1" ht="22.5" customHeight="1">
      <c r="A203" s="720" t="s">
        <v>1463</v>
      </c>
      <c r="B203" s="721">
        <v>10190</v>
      </c>
      <c r="C203" s="721">
        <v>1936100000</v>
      </c>
      <c r="D203" s="721"/>
      <c r="E203" s="721">
        <f t="shared" si="3"/>
        <v>1936100000</v>
      </c>
      <c r="F203" s="644"/>
      <c r="G203" s="548"/>
      <c r="H203" s="548"/>
      <c r="I203" s="548"/>
      <c r="J203" s="548"/>
    </row>
    <row r="204" spans="1:10" s="508" customFormat="1" ht="22.5" customHeight="1">
      <c r="A204" s="720" t="s">
        <v>1585</v>
      </c>
      <c r="B204" s="721">
        <v>7996</v>
      </c>
      <c r="C204" s="721">
        <v>639680000</v>
      </c>
      <c r="D204" s="721"/>
      <c r="E204" s="721">
        <f t="shared" si="3"/>
        <v>639680000</v>
      </c>
      <c r="F204" s="644"/>
      <c r="G204" s="548"/>
      <c r="H204" s="548"/>
      <c r="I204" s="548"/>
      <c r="J204" s="548"/>
    </row>
    <row r="205" spans="1:10" s="508" customFormat="1" ht="22.5" customHeight="1">
      <c r="A205" s="720" t="s">
        <v>1502</v>
      </c>
      <c r="B205" s="721">
        <v>1</v>
      </c>
      <c r="C205" s="721">
        <v>8449218</v>
      </c>
      <c r="D205" s="721"/>
      <c r="E205" s="721">
        <f t="shared" si="3"/>
        <v>8449218</v>
      </c>
      <c r="F205" s="644"/>
      <c r="G205" s="548"/>
      <c r="H205" s="548"/>
      <c r="I205" s="548"/>
      <c r="J205" s="548"/>
    </row>
    <row r="206" spans="1:10" s="508" customFormat="1" ht="22.5" customHeight="1">
      <c r="A206" s="720" t="s">
        <v>1482</v>
      </c>
      <c r="B206" s="721">
        <v>29</v>
      </c>
      <c r="C206" s="721">
        <v>13853300</v>
      </c>
      <c r="D206" s="721"/>
      <c r="E206" s="721">
        <f t="shared" si="3"/>
        <v>13853300</v>
      </c>
      <c r="F206" s="644"/>
      <c r="G206" s="548"/>
      <c r="H206" s="548"/>
      <c r="I206" s="548"/>
      <c r="J206" s="548"/>
    </row>
    <row r="207" spans="1:10" s="508" customFormat="1" ht="22.5" customHeight="1">
      <c r="A207" s="720" t="s">
        <v>1586</v>
      </c>
      <c r="B207" s="721">
        <v>400</v>
      </c>
      <c r="C207" s="721">
        <v>4840000</v>
      </c>
      <c r="D207" s="721"/>
      <c r="E207" s="721">
        <f t="shared" si="3"/>
        <v>4840000</v>
      </c>
      <c r="F207" s="644"/>
      <c r="G207" s="548"/>
      <c r="H207" s="548"/>
      <c r="I207" s="548"/>
      <c r="J207" s="548"/>
    </row>
    <row r="208" spans="1:10" s="508" customFormat="1" ht="22.5" customHeight="1">
      <c r="A208" s="720" t="s">
        <v>1537</v>
      </c>
      <c r="B208" s="721">
        <v>300</v>
      </c>
      <c r="C208" s="721">
        <v>17130000</v>
      </c>
      <c r="D208" s="721"/>
      <c r="E208" s="721">
        <f t="shared" si="3"/>
        <v>17130000</v>
      </c>
      <c r="F208" s="644"/>
      <c r="G208" s="548"/>
      <c r="H208" s="548"/>
      <c r="I208" s="548"/>
      <c r="J208" s="548"/>
    </row>
    <row r="209" spans="1:10" s="508" customFormat="1" ht="22.5" customHeight="1">
      <c r="A209" s="720" t="s">
        <v>1467</v>
      </c>
      <c r="B209" s="721">
        <v>26</v>
      </c>
      <c r="C209" s="721">
        <v>37325600</v>
      </c>
      <c r="D209" s="721"/>
      <c r="E209" s="721">
        <f t="shared" si="3"/>
        <v>37325600</v>
      </c>
      <c r="F209" s="644" t="s">
        <v>1587</v>
      </c>
      <c r="G209" s="548"/>
      <c r="H209" s="548"/>
      <c r="I209" s="548"/>
      <c r="J209" s="548"/>
    </row>
    <row r="210" spans="1:10" s="508" customFormat="1" ht="22.5" customHeight="1">
      <c r="A210" s="720" t="s">
        <v>1588</v>
      </c>
      <c r="B210" s="721">
        <v>18</v>
      </c>
      <c r="C210" s="721">
        <v>1951200</v>
      </c>
      <c r="D210" s="721"/>
      <c r="E210" s="721">
        <f t="shared" si="3"/>
        <v>1951200</v>
      </c>
      <c r="F210" s="644"/>
      <c r="G210" s="548"/>
      <c r="H210" s="548"/>
      <c r="I210" s="548"/>
      <c r="J210" s="548"/>
    </row>
    <row r="211" spans="1:10" s="508" customFormat="1" ht="22.5" customHeight="1">
      <c r="A211" s="720" t="s">
        <v>1589</v>
      </c>
      <c r="B211" s="721">
        <v>30</v>
      </c>
      <c r="C211" s="721">
        <v>8274000</v>
      </c>
      <c r="D211" s="721"/>
      <c r="E211" s="721">
        <f t="shared" si="3"/>
        <v>8274000</v>
      </c>
      <c r="F211" s="644"/>
      <c r="G211" s="548"/>
      <c r="H211" s="548"/>
      <c r="I211" s="548"/>
      <c r="J211" s="548"/>
    </row>
    <row r="212" spans="1:10" s="508" customFormat="1" ht="22.5" customHeight="1">
      <c r="A212" s="720" t="s">
        <v>1484</v>
      </c>
      <c r="B212" s="721">
        <v>10</v>
      </c>
      <c r="C212" s="721">
        <v>11640000</v>
      </c>
      <c r="D212" s="721"/>
      <c r="E212" s="721">
        <f t="shared" si="3"/>
        <v>11640000</v>
      </c>
      <c r="F212" s="644"/>
      <c r="G212" s="548"/>
      <c r="H212" s="548"/>
      <c r="I212" s="548"/>
      <c r="J212" s="548"/>
    </row>
    <row r="213" spans="1:10" s="508" customFormat="1" ht="22.5" customHeight="1">
      <c r="A213" s="720" t="s">
        <v>1504</v>
      </c>
      <c r="B213" s="721">
        <v>3000</v>
      </c>
      <c r="C213" s="721">
        <v>29100000</v>
      </c>
      <c r="D213" s="721"/>
      <c r="E213" s="721">
        <f t="shared" si="3"/>
        <v>29100000</v>
      </c>
      <c r="F213" s="644"/>
      <c r="G213" s="548"/>
      <c r="H213" s="548"/>
      <c r="I213" s="548"/>
      <c r="J213" s="548"/>
    </row>
    <row r="214" spans="1:10" s="508" customFormat="1" ht="22.5" customHeight="1">
      <c r="A214" s="720" t="s">
        <v>1528</v>
      </c>
      <c r="B214" s="721">
        <v>100</v>
      </c>
      <c r="C214" s="721">
        <v>2430000</v>
      </c>
      <c r="D214" s="721"/>
      <c r="E214" s="721">
        <f t="shared" si="3"/>
        <v>2430000</v>
      </c>
      <c r="F214" s="644" t="s">
        <v>1587</v>
      </c>
      <c r="G214" s="548"/>
      <c r="H214" s="548"/>
      <c r="I214" s="548"/>
      <c r="J214" s="548"/>
    </row>
    <row r="215" spans="1:10" s="508" customFormat="1" ht="22.5" customHeight="1">
      <c r="A215" s="720" t="s">
        <v>1586</v>
      </c>
      <c r="B215" s="721">
        <v>700</v>
      </c>
      <c r="C215" s="721">
        <v>8470000</v>
      </c>
      <c r="D215" s="721"/>
      <c r="E215" s="721">
        <f t="shared" si="3"/>
        <v>8470000</v>
      </c>
      <c r="F215" s="644"/>
      <c r="G215" s="548"/>
      <c r="H215" s="548"/>
      <c r="I215" s="548"/>
      <c r="J215" s="548"/>
    </row>
    <row r="216" spans="1:10" s="508" customFormat="1" ht="22.5" customHeight="1">
      <c r="A216" s="720" t="s">
        <v>1463</v>
      </c>
      <c r="B216" s="721">
        <v>1240</v>
      </c>
      <c r="C216" s="721">
        <v>235600000</v>
      </c>
      <c r="D216" s="721"/>
      <c r="E216" s="721">
        <f t="shared" si="3"/>
        <v>235600000</v>
      </c>
      <c r="F216" s="644" t="s">
        <v>1590</v>
      </c>
      <c r="G216" s="548"/>
      <c r="H216" s="548"/>
      <c r="I216" s="548"/>
      <c r="J216" s="548"/>
    </row>
    <row r="217" spans="1:10" s="508" customFormat="1" ht="22.5" customHeight="1">
      <c r="A217" s="720" t="s">
        <v>1585</v>
      </c>
      <c r="B217" s="721">
        <v>10000</v>
      </c>
      <c r="C217" s="721">
        <v>800000000</v>
      </c>
      <c r="D217" s="721"/>
      <c r="E217" s="721">
        <f t="shared" si="3"/>
        <v>800000000</v>
      </c>
      <c r="F217" s="644"/>
      <c r="G217" s="548"/>
      <c r="H217" s="548"/>
      <c r="I217" s="548"/>
      <c r="J217" s="548"/>
    </row>
    <row r="218" spans="1:10" s="508" customFormat="1" ht="22.5" customHeight="1">
      <c r="A218" s="720" t="s">
        <v>1591</v>
      </c>
      <c r="B218" s="721">
        <v>1000</v>
      </c>
      <c r="C218" s="721">
        <v>477700000</v>
      </c>
      <c r="D218" s="721"/>
      <c r="E218" s="721">
        <f t="shared" si="3"/>
        <v>477700000</v>
      </c>
      <c r="F218" s="644"/>
      <c r="G218" s="548"/>
      <c r="H218" s="548"/>
      <c r="I218" s="548"/>
      <c r="J218" s="548"/>
    </row>
    <row r="219" spans="1:10" s="508" customFormat="1" ht="22.5" customHeight="1">
      <c r="A219" s="723" t="s">
        <v>1467</v>
      </c>
      <c r="B219" s="724">
        <v>23</v>
      </c>
      <c r="C219" s="724">
        <v>33018800</v>
      </c>
      <c r="D219" s="724"/>
      <c r="E219" s="724">
        <f t="shared" si="3"/>
        <v>33018800</v>
      </c>
      <c r="F219" s="728" t="s">
        <v>1592</v>
      </c>
      <c r="G219" s="548"/>
      <c r="H219" s="548"/>
      <c r="I219" s="548"/>
      <c r="J219" s="548"/>
    </row>
    <row r="220" spans="1:10" s="508" customFormat="1" ht="22.5" customHeight="1">
      <c r="A220" s="717" t="s">
        <v>1502</v>
      </c>
      <c r="B220" s="718">
        <v>1</v>
      </c>
      <c r="C220" s="718">
        <v>1164000</v>
      </c>
      <c r="D220" s="718"/>
      <c r="E220" s="718">
        <f t="shared" si="3"/>
        <v>1164000</v>
      </c>
      <c r="F220" s="729" t="s">
        <v>1592</v>
      </c>
      <c r="G220" s="548"/>
      <c r="H220" s="548"/>
      <c r="I220" s="548"/>
      <c r="J220" s="548"/>
    </row>
    <row r="221" spans="1:10" s="508" customFormat="1" ht="22.5" customHeight="1">
      <c r="A221" s="720" t="s">
        <v>1560</v>
      </c>
      <c r="B221" s="721">
        <v>16</v>
      </c>
      <c r="C221" s="721">
        <v>8691200</v>
      </c>
      <c r="D221" s="721"/>
      <c r="E221" s="721">
        <f t="shared" si="3"/>
        <v>8691200</v>
      </c>
      <c r="F221" s="644"/>
      <c r="G221" s="548"/>
      <c r="H221" s="548"/>
      <c r="I221" s="548"/>
      <c r="J221" s="548"/>
    </row>
    <row r="222" spans="1:10" s="508" customFormat="1" ht="22.5" customHeight="1">
      <c r="A222" s="720" t="s">
        <v>1593</v>
      </c>
      <c r="B222" s="721">
        <v>24</v>
      </c>
      <c r="C222" s="721">
        <v>3842400</v>
      </c>
      <c r="D222" s="721"/>
      <c r="E222" s="721">
        <f t="shared" si="3"/>
        <v>3842400</v>
      </c>
      <c r="F222" s="644"/>
      <c r="G222" s="548"/>
      <c r="H222" s="548"/>
      <c r="I222" s="548"/>
      <c r="J222" s="548"/>
    </row>
    <row r="223" spans="1:10" s="508" customFormat="1" ht="22.5" customHeight="1">
      <c r="A223" s="720" t="s">
        <v>1486</v>
      </c>
      <c r="B223" s="721">
        <v>1</v>
      </c>
      <c r="C223" s="721">
        <v>443300</v>
      </c>
      <c r="D223" s="721"/>
      <c r="E223" s="721">
        <f t="shared" si="3"/>
        <v>443300</v>
      </c>
      <c r="F223" s="644"/>
      <c r="G223" s="548"/>
      <c r="H223" s="548"/>
      <c r="I223" s="548"/>
      <c r="J223" s="548"/>
    </row>
    <row r="224" spans="1:10" s="508" customFormat="1" ht="22.5" customHeight="1">
      <c r="A224" s="720" t="s">
        <v>1594</v>
      </c>
      <c r="B224" s="721">
        <v>190</v>
      </c>
      <c r="C224" s="721">
        <v>3686000</v>
      </c>
      <c r="D224" s="721"/>
      <c r="E224" s="721">
        <f t="shared" si="3"/>
        <v>3686000</v>
      </c>
      <c r="F224" s="644"/>
      <c r="G224" s="548"/>
      <c r="H224" s="548"/>
      <c r="I224" s="548"/>
      <c r="J224" s="548"/>
    </row>
    <row r="225" spans="1:10" s="508" customFormat="1" ht="22.5" customHeight="1">
      <c r="A225" s="720" t="s">
        <v>1477</v>
      </c>
      <c r="B225" s="721">
        <v>1800</v>
      </c>
      <c r="C225" s="721">
        <v>28800000</v>
      </c>
      <c r="D225" s="721"/>
      <c r="E225" s="721">
        <f t="shared" si="3"/>
        <v>28800000</v>
      </c>
      <c r="F225" s="644"/>
      <c r="G225" s="548"/>
      <c r="H225" s="548"/>
      <c r="I225" s="548"/>
      <c r="J225" s="548"/>
    </row>
    <row r="226" spans="1:10" s="508" customFormat="1" ht="22.5" customHeight="1">
      <c r="A226" s="720" t="s">
        <v>1586</v>
      </c>
      <c r="B226" s="721">
        <v>680</v>
      </c>
      <c r="C226" s="721">
        <v>8228000</v>
      </c>
      <c r="D226" s="721"/>
      <c r="E226" s="721">
        <f t="shared" si="3"/>
        <v>8228000</v>
      </c>
      <c r="F226" s="644"/>
      <c r="G226" s="548"/>
      <c r="H226" s="548"/>
      <c r="I226" s="548"/>
      <c r="J226" s="548"/>
    </row>
    <row r="227" spans="1:10" s="508" customFormat="1" ht="22.5" customHeight="1">
      <c r="A227" s="720" t="s">
        <v>1524</v>
      </c>
      <c r="B227" s="721">
        <v>120</v>
      </c>
      <c r="C227" s="721">
        <v>25608000</v>
      </c>
      <c r="D227" s="721"/>
      <c r="E227" s="721">
        <f t="shared" si="3"/>
        <v>25608000</v>
      </c>
      <c r="F227" s="644" t="s">
        <v>1595</v>
      </c>
      <c r="G227" s="548"/>
      <c r="H227" s="548"/>
      <c r="I227" s="548"/>
      <c r="J227" s="548"/>
    </row>
    <row r="228" spans="1:10" s="508" customFormat="1" ht="22.5" customHeight="1">
      <c r="A228" s="720" t="s">
        <v>1560</v>
      </c>
      <c r="B228" s="721">
        <v>200</v>
      </c>
      <c r="C228" s="721">
        <v>108640000</v>
      </c>
      <c r="D228" s="721"/>
      <c r="E228" s="721">
        <f t="shared" si="3"/>
        <v>108640000</v>
      </c>
      <c r="F228" s="644"/>
      <c r="G228" s="548"/>
      <c r="H228" s="548"/>
      <c r="I228" s="548"/>
      <c r="J228" s="548"/>
    </row>
    <row r="229" spans="1:10" s="508" customFormat="1" ht="22.5" customHeight="1">
      <c r="A229" s="720" t="s">
        <v>1589</v>
      </c>
      <c r="B229" s="721">
        <v>50</v>
      </c>
      <c r="C229" s="721">
        <v>13790000</v>
      </c>
      <c r="D229" s="721"/>
      <c r="E229" s="721">
        <f t="shared" si="3"/>
        <v>13790000</v>
      </c>
      <c r="F229" s="644"/>
      <c r="G229" s="548"/>
      <c r="H229" s="548"/>
      <c r="I229" s="548"/>
      <c r="J229" s="548"/>
    </row>
    <row r="230" spans="1:10" s="508" customFormat="1" ht="22.5" customHeight="1">
      <c r="A230" s="720" t="s">
        <v>1513</v>
      </c>
      <c r="B230" s="721">
        <v>50</v>
      </c>
      <c r="C230" s="721">
        <v>22500000</v>
      </c>
      <c r="D230" s="721"/>
      <c r="E230" s="721">
        <f t="shared" si="3"/>
        <v>22500000</v>
      </c>
      <c r="F230" s="644"/>
      <c r="G230" s="548"/>
      <c r="H230" s="548"/>
      <c r="I230" s="548"/>
      <c r="J230" s="548"/>
    </row>
    <row r="231" spans="1:10" s="508" customFormat="1" ht="22.5" customHeight="1">
      <c r="A231" s="720" t="s">
        <v>1499</v>
      </c>
      <c r="B231" s="721">
        <v>11</v>
      </c>
      <c r="C231" s="721">
        <v>870100</v>
      </c>
      <c r="D231" s="721"/>
      <c r="E231" s="721">
        <f t="shared" si="3"/>
        <v>870100</v>
      </c>
      <c r="F231" s="644" t="s">
        <v>1596</v>
      </c>
      <c r="G231" s="548"/>
      <c r="H231" s="548"/>
      <c r="I231" s="548"/>
      <c r="J231" s="548"/>
    </row>
    <row r="232" spans="1:10" s="508" customFormat="1" ht="22.5" customHeight="1">
      <c r="A232" s="720" t="s">
        <v>1499</v>
      </c>
      <c r="B232" s="721">
        <v>9</v>
      </c>
      <c r="C232" s="721">
        <v>1462500</v>
      </c>
      <c r="D232" s="721"/>
      <c r="E232" s="721">
        <f t="shared" si="3"/>
        <v>1462500</v>
      </c>
      <c r="F232" s="644"/>
      <c r="G232" s="548"/>
      <c r="H232" s="548"/>
      <c r="I232" s="548"/>
      <c r="J232" s="548"/>
    </row>
    <row r="233" spans="1:10" s="508" customFormat="1" ht="22.5" customHeight="1">
      <c r="A233" s="720" t="s">
        <v>1527</v>
      </c>
      <c r="B233" s="721">
        <v>14</v>
      </c>
      <c r="C233" s="721">
        <v>6343400</v>
      </c>
      <c r="D233" s="721"/>
      <c r="E233" s="721">
        <f t="shared" si="3"/>
        <v>6343400</v>
      </c>
      <c r="F233" s="644"/>
      <c r="G233" s="548"/>
      <c r="H233" s="548"/>
      <c r="I233" s="548"/>
      <c r="J233" s="548"/>
    </row>
    <row r="234" spans="1:10" s="508" customFormat="1" ht="22.5" customHeight="1">
      <c r="A234" s="720" t="s">
        <v>1524</v>
      </c>
      <c r="B234" s="721">
        <v>22</v>
      </c>
      <c r="C234" s="721">
        <v>4694800</v>
      </c>
      <c r="D234" s="721"/>
      <c r="E234" s="721">
        <f t="shared" si="3"/>
        <v>4694800</v>
      </c>
      <c r="F234" s="644"/>
      <c r="G234" s="548"/>
      <c r="H234" s="548"/>
      <c r="I234" s="548"/>
      <c r="J234" s="548"/>
    </row>
    <row r="235" spans="1:10" s="508" customFormat="1" ht="22.5" customHeight="1">
      <c r="A235" s="720" t="s">
        <v>1524</v>
      </c>
      <c r="B235" s="721">
        <v>25</v>
      </c>
      <c r="C235" s="721">
        <v>5335000</v>
      </c>
      <c r="D235" s="721"/>
      <c r="E235" s="721">
        <f t="shared" si="3"/>
        <v>5335000</v>
      </c>
      <c r="F235" s="644"/>
      <c r="G235" s="548"/>
      <c r="H235" s="548"/>
      <c r="I235" s="548"/>
      <c r="J235" s="548"/>
    </row>
    <row r="236" spans="1:10" s="508" customFormat="1" ht="22.5" customHeight="1">
      <c r="A236" s="720" t="s">
        <v>1498</v>
      </c>
      <c r="B236" s="721">
        <v>11</v>
      </c>
      <c r="C236" s="721">
        <v>6402000</v>
      </c>
      <c r="D236" s="721"/>
      <c r="E236" s="721">
        <f t="shared" si="3"/>
        <v>6402000</v>
      </c>
      <c r="F236" s="644"/>
      <c r="G236" s="548"/>
      <c r="H236" s="548"/>
      <c r="I236" s="548"/>
      <c r="J236" s="548"/>
    </row>
    <row r="237" spans="1:10" s="508" customFormat="1" ht="22.5" customHeight="1">
      <c r="A237" s="720" t="s">
        <v>1498</v>
      </c>
      <c r="B237" s="721">
        <v>17</v>
      </c>
      <c r="C237" s="721">
        <v>9894000</v>
      </c>
      <c r="D237" s="721"/>
      <c r="E237" s="721">
        <f t="shared" si="3"/>
        <v>9894000</v>
      </c>
      <c r="F237" s="644"/>
      <c r="G237" s="548"/>
      <c r="H237" s="548"/>
      <c r="I237" s="548"/>
      <c r="J237" s="548"/>
    </row>
    <row r="238" spans="1:10" s="508" customFormat="1" ht="22.5" customHeight="1">
      <c r="A238" s="720" t="s">
        <v>1594</v>
      </c>
      <c r="B238" s="721">
        <v>350</v>
      </c>
      <c r="C238" s="721">
        <v>6790000</v>
      </c>
      <c r="D238" s="721"/>
      <c r="E238" s="721">
        <f t="shared" si="3"/>
        <v>6790000</v>
      </c>
      <c r="F238" s="644"/>
      <c r="G238" s="548"/>
      <c r="H238" s="548"/>
      <c r="I238" s="548"/>
      <c r="J238" s="548"/>
    </row>
    <row r="239" spans="1:10" s="508" customFormat="1" ht="22.5" customHeight="1">
      <c r="A239" s="720" t="s">
        <v>1504</v>
      </c>
      <c r="B239" s="721">
        <v>700</v>
      </c>
      <c r="C239" s="721">
        <v>6790000</v>
      </c>
      <c r="D239" s="721"/>
      <c r="E239" s="721">
        <f t="shared" si="3"/>
        <v>6790000</v>
      </c>
      <c r="F239" s="644"/>
      <c r="G239" s="548"/>
      <c r="H239" s="548"/>
      <c r="I239" s="548"/>
      <c r="J239" s="548"/>
    </row>
    <row r="240" spans="1:10" s="508" customFormat="1" ht="22.5" customHeight="1">
      <c r="A240" s="720" t="s">
        <v>1586</v>
      </c>
      <c r="B240" s="721">
        <v>700</v>
      </c>
      <c r="C240" s="721">
        <v>8470000</v>
      </c>
      <c r="D240" s="721"/>
      <c r="E240" s="721">
        <f t="shared" si="3"/>
        <v>8470000</v>
      </c>
      <c r="F240" s="644"/>
      <c r="G240" s="548"/>
      <c r="H240" s="548"/>
      <c r="I240" s="548"/>
      <c r="J240" s="548"/>
    </row>
    <row r="241" spans="1:10" s="508" customFormat="1" ht="22.5" customHeight="1">
      <c r="A241" s="720" t="s">
        <v>1589</v>
      </c>
      <c r="B241" s="721">
        <v>50</v>
      </c>
      <c r="C241" s="721">
        <v>13790000</v>
      </c>
      <c r="D241" s="721"/>
      <c r="E241" s="721">
        <f t="shared" si="3"/>
        <v>13790000</v>
      </c>
      <c r="F241" s="644" t="s">
        <v>1597</v>
      </c>
      <c r="G241" s="548"/>
      <c r="H241" s="548"/>
      <c r="I241" s="548"/>
      <c r="J241" s="548"/>
    </row>
    <row r="242" spans="1:10" s="508" customFormat="1" ht="22.5" customHeight="1">
      <c r="A242" s="720" t="s">
        <v>1499</v>
      </c>
      <c r="B242" s="721">
        <v>10</v>
      </c>
      <c r="C242" s="721">
        <v>1625000</v>
      </c>
      <c r="D242" s="721"/>
      <c r="E242" s="721">
        <f t="shared" si="3"/>
        <v>1625000</v>
      </c>
      <c r="F242" s="644"/>
      <c r="G242" s="548"/>
      <c r="H242" s="548"/>
      <c r="I242" s="548"/>
      <c r="J242" s="548"/>
    </row>
    <row r="243" spans="1:10" s="508" customFormat="1" ht="22.5" customHeight="1">
      <c r="A243" s="720" t="s">
        <v>1498</v>
      </c>
      <c r="B243" s="721">
        <v>20</v>
      </c>
      <c r="C243" s="721">
        <v>11640000</v>
      </c>
      <c r="D243" s="721"/>
      <c r="E243" s="721">
        <f t="shared" si="3"/>
        <v>11640000</v>
      </c>
      <c r="F243" s="644"/>
      <c r="G243" s="548"/>
      <c r="H243" s="548"/>
      <c r="I243" s="548"/>
      <c r="J243" s="548"/>
    </row>
    <row r="244" spans="1:10" s="508" customFormat="1" ht="22.5" customHeight="1">
      <c r="A244" s="720" t="s">
        <v>1598</v>
      </c>
      <c r="B244" s="721">
        <v>60</v>
      </c>
      <c r="C244" s="721">
        <v>13596000</v>
      </c>
      <c r="D244" s="721"/>
      <c r="E244" s="721">
        <f t="shared" si="3"/>
        <v>13596000</v>
      </c>
      <c r="F244" s="644"/>
      <c r="G244" s="548"/>
      <c r="H244" s="548"/>
      <c r="I244" s="548"/>
      <c r="J244" s="548"/>
    </row>
    <row r="245" spans="1:10" s="508" customFormat="1" ht="22.5" customHeight="1">
      <c r="A245" s="720" t="s">
        <v>1524</v>
      </c>
      <c r="B245" s="721">
        <v>25</v>
      </c>
      <c r="C245" s="721">
        <v>5335000</v>
      </c>
      <c r="D245" s="721"/>
      <c r="E245" s="721">
        <f t="shared" si="3"/>
        <v>5335000</v>
      </c>
      <c r="F245" s="644" t="s">
        <v>1597</v>
      </c>
      <c r="G245" s="548"/>
      <c r="H245" s="548"/>
      <c r="I245" s="548"/>
      <c r="J245" s="548"/>
    </row>
    <row r="246" spans="1:10" s="508" customFormat="1" ht="22.5" customHeight="1">
      <c r="A246" s="720" t="s">
        <v>1560</v>
      </c>
      <c r="B246" s="721">
        <v>75</v>
      </c>
      <c r="C246" s="721">
        <v>40740000</v>
      </c>
      <c r="D246" s="721"/>
      <c r="E246" s="721">
        <f t="shared" si="3"/>
        <v>40740000</v>
      </c>
      <c r="F246" s="644"/>
      <c r="G246" s="548"/>
      <c r="H246" s="548"/>
      <c r="I246" s="548"/>
      <c r="J246" s="548"/>
    </row>
    <row r="247" spans="1:10" s="508" customFormat="1" ht="22.5" customHeight="1">
      <c r="A247" s="720" t="s">
        <v>1484</v>
      </c>
      <c r="B247" s="721">
        <v>15</v>
      </c>
      <c r="C247" s="721">
        <v>17460000</v>
      </c>
      <c r="D247" s="721"/>
      <c r="E247" s="721">
        <f t="shared" si="3"/>
        <v>17460000</v>
      </c>
      <c r="F247" s="644"/>
      <c r="G247" s="548"/>
      <c r="H247" s="548"/>
      <c r="I247" s="548"/>
      <c r="J247" s="548"/>
    </row>
    <row r="248" spans="1:10" s="508" customFormat="1" ht="22.5" customHeight="1">
      <c r="A248" s="720" t="s">
        <v>1516</v>
      </c>
      <c r="B248" s="721">
        <v>20</v>
      </c>
      <c r="C248" s="721">
        <v>5820000</v>
      </c>
      <c r="D248" s="721"/>
      <c r="E248" s="721">
        <f t="shared" si="3"/>
        <v>5820000</v>
      </c>
      <c r="F248" s="644"/>
      <c r="G248" s="548"/>
      <c r="H248" s="548"/>
      <c r="I248" s="548"/>
      <c r="J248" s="548"/>
    </row>
    <row r="249" spans="1:10" s="508" customFormat="1" ht="22.5" customHeight="1">
      <c r="A249" s="720" t="s">
        <v>1594</v>
      </c>
      <c r="B249" s="721">
        <v>200</v>
      </c>
      <c r="C249" s="721">
        <v>3880000</v>
      </c>
      <c r="D249" s="721"/>
      <c r="E249" s="721">
        <f t="shared" si="3"/>
        <v>3880000</v>
      </c>
      <c r="F249" s="644"/>
      <c r="G249" s="548"/>
      <c r="H249" s="548"/>
      <c r="I249" s="548"/>
      <c r="J249" s="548"/>
    </row>
    <row r="250" spans="1:10" s="508" customFormat="1" ht="22.5" customHeight="1">
      <c r="A250" s="723" t="s">
        <v>1504</v>
      </c>
      <c r="B250" s="724">
        <v>1600</v>
      </c>
      <c r="C250" s="724">
        <v>15520000</v>
      </c>
      <c r="D250" s="724"/>
      <c r="E250" s="724">
        <f t="shared" si="3"/>
        <v>15520000</v>
      </c>
      <c r="F250" s="728"/>
      <c r="G250" s="548"/>
      <c r="H250" s="548"/>
      <c r="I250" s="548"/>
      <c r="J250" s="548"/>
    </row>
    <row r="251" spans="1:10" s="508" customFormat="1" ht="22.5" customHeight="1">
      <c r="A251" s="717" t="s">
        <v>1586</v>
      </c>
      <c r="B251" s="718">
        <v>1500</v>
      </c>
      <c r="C251" s="718">
        <v>18150000</v>
      </c>
      <c r="D251" s="718"/>
      <c r="E251" s="718">
        <f t="shared" si="3"/>
        <v>18150000</v>
      </c>
      <c r="F251" s="644" t="s">
        <v>1597</v>
      </c>
      <c r="G251" s="548"/>
      <c r="H251" s="548"/>
      <c r="I251" s="548"/>
      <c r="J251" s="548"/>
    </row>
    <row r="252" spans="1:10" s="508" customFormat="1" ht="22.5" customHeight="1">
      <c r="A252" s="720" t="s">
        <v>1563</v>
      </c>
      <c r="B252" s="721">
        <v>20</v>
      </c>
      <c r="C252" s="721">
        <v>1844000</v>
      </c>
      <c r="D252" s="721"/>
      <c r="E252" s="721">
        <f t="shared" si="3"/>
        <v>1844000</v>
      </c>
      <c r="F252" s="644"/>
      <c r="G252" s="548"/>
      <c r="H252" s="548"/>
      <c r="I252" s="548"/>
      <c r="J252" s="548"/>
    </row>
    <row r="253" spans="1:10" s="508" customFormat="1" ht="22.5" customHeight="1">
      <c r="A253" s="720" t="s">
        <v>1526</v>
      </c>
      <c r="B253" s="721">
        <v>10</v>
      </c>
      <c r="C253" s="721">
        <v>3251000</v>
      </c>
      <c r="D253" s="721"/>
      <c r="E253" s="721">
        <f t="shared" si="3"/>
        <v>3251000</v>
      </c>
      <c r="F253" s="644"/>
      <c r="G253" s="548"/>
      <c r="H253" s="548"/>
      <c r="I253" s="548"/>
      <c r="J253" s="548"/>
    </row>
    <row r="254" spans="1:10" s="508" customFormat="1" ht="22.5" customHeight="1">
      <c r="A254" s="720" t="s">
        <v>1516</v>
      </c>
      <c r="B254" s="721">
        <v>10</v>
      </c>
      <c r="C254" s="721">
        <v>2910000</v>
      </c>
      <c r="D254" s="721"/>
      <c r="E254" s="721">
        <f t="shared" si="3"/>
        <v>2910000</v>
      </c>
      <c r="F254" s="644"/>
      <c r="G254" s="548"/>
      <c r="H254" s="548"/>
      <c r="I254" s="548"/>
      <c r="J254" s="548"/>
    </row>
    <row r="255" spans="1:10" s="508" customFormat="1" ht="22.5" customHeight="1">
      <c r="A255" s="720" t="s">
        <v>1524</v>
      </c>
      <c r="B255" s="721">
        <v>20</v>
      </c>
      <c r="C255" s="721">
        <v>4268000</v>
      </c>
      <c r="D255" s="721"/>
      <c r="E255" s="721">
        <f t="shared" si="3"/>
        <v>4268000</v>
      </c>
      <c r="F255" s="644"/>
      <c r="G255" s="548"/>
      <c r="H255" s="548"/>
      <c r="I255" s="548"/>
      <c r="J255" s="548"/>
    </row>
    <row r="256" spans="1:10" s="508" customFormat="1" ht="22.5" customHeight="1">
      <c r="A256" s="720" t="s">
        <v>1560</v>
      </c>
      <c r="B256" s="721">
        <v>50</v>
      </c>
      <c r="C256" s="721">
        <v>10670000</v>
      </c>
      <c r="D256" s="721"/>
      <c r="E256" s="721">
        <f t="shared" si="3"/>
        <v>10670000</v>
      </c>
      <c r="F256" s="644"/>
      <c r="G256" s="548"/>
      <c r="H256" s="548"/>
      <c r="I256" s="548"/>
      <c r="J256" s="548"/>
    </row>
    <row r="257" spans="1:10" s="508" customFormat="1" ht="22.5" customHeight="1">
      <c r="A257" s="720" t="s">
        <v>1484</v>
      </c>
      <c r="B257" s="721">
        <v>10</v>
      </c>
      <c r="C257" s="721">
        <v>11640000</v>
      </c>
      <c r="D257" s="721"/>
      <c r="E257" s="721">
        <f t="shared" si="3"/>
        <v>11640000</v>
      </c>
      <c r="F257" s="644"/>
      <c r="G257" s="548"/>
      <c r="H257" s="548"/>
      <c r="I257" s="548"/>
      <c r="J257" s="548"/>
    </row>
    <row r="258" spans="1:10" s="508" customFormat="1" ht="22.5" customHeight="1">
      <c r="A258" s="720" t="s">
        <v>1504</v>
      </c>
      <c r="B258" s="721">
        <v>5700</v>
      </c>
      <c r="C258" s="721">
        <v>55290000</v>
      </c>
      <c r="D258" s="721"/>
      <c r="E258" s="721">
        <f t="shared" si="3"/>
        <v>55290000</v>
      </c>
      <c r="F258" s="644"/>
      <c r="G258" s="548"/>
      <c r="H258" s="548"/>
      <c r="I258" s="548"/>
      <c r="J258" s="548"/>
    </row>
    <row r="259" spans="1:10" s="508" customFormat="1" ht="22.5" customHeight="1">
      <c r="A259" s="720" t="s">
        <v>1586</v>
      </c>
      <c r="B259" s="721">
        <v>500</v>
      </c>
      <c r="C259" s="721">
        <v>6050000</v>
      </c>
      <c r="D259" s="721"/>
      <c r="E259" s="721">
        <f t="shared" si="3"/>
        <v>6050000</v>
      </c>
      <c r="F259" s="644"/>
      <c r="G259" s="548"/>
      <c r="H259" s="548"/>
      <c r="I259" s="548"/>
      <c r="J259" s="548"/>
    </row>
    <row r="260" spans="1:10" s="508" customFormat="1" ht="22.5" customHeight="1">
      <c r="A260" s="720" t="s">
        <v>1594</v>
      </c>
      <c r="B260" s="721">
        <v>300</v>
      </c>
      <c r="C260" s="721">
        <v>5820000</v>
      </c>
      <c r="D260" s="721"/>
      <c r="E260" s="721">
        <f t="shared" si="3"/>
        <v>5820000</v>
      </c>
      <c r="F260" s="644"/>
      <c r="G260" s="548"/>
      <c r="H260" s="548"/>
      <c r="I260" s="548"/>
      <c r="J260" s="548"/>
    </row>
    <row r="261" spans="1:10" s="508" customFormat="1" ht="22.5" customHeight="1">
      <c r="A261" s="720" t="s">
        <v>1599</v>
      </c>
      <c r="B261" s="721">
        <v>5</v>
      </c>
      <c r="C261" s="721">
        <v>697500</v>
      </c>
      <c r="D261" s="721"/>
      <c r="E261" s="721">
        <f t="shared" si="3"/>
        <v>697500</v>
      </c>
      <c r="F261" s="644"/>
      <c r="G261" s="548"/>
      <c r="H261" s="548"/>
      <c r="I261" s="548"/>
      <c r="J261" s="548"/>
    </row>
    <row r="262" spans="1:10" s="508" customFormat="1" ht="22.5" customHeight="1">
      <c r="A262" s="720" t="s">
        <v>1600</v>
      </c>
      <c r="B262" s="721">
        <v>6924</v>
      </c>
      <c r="C262" s="721">
        <v>6924000</v>
      </c>
      <c r="D262" s="721"/>
      <c r="E262" s="721">
        <f t="shared" si="3"/>
        <v>6924000</v>
      </c>
      <c r="F262" s="644"/>
      <c r="G262" s="548"/>
      <c r="H262" s="548"/>
      <c r="I262" s="548"/>
      <c r="J262" s="548"/>
    </row>
    <row r="263" spans="1:10" s="508" customFormat="1" ht="22.5" customHeight="1">
      <c r="A263" s="720" t="s">
        <v>1601</v>
      </c>
      <c r="B263" s="721">
        <v>30</v>
      </c>
      <c r="C263" s="721">
        <v>5985000</v>
      </c>
      <c r="D263" s="721"/>
      <c r="E263" s="721">
        <f t="shared" si="3"/>
        <v>5985000</v>
      </c>
      <c r="F263" s="644" t="s">
        <v>1602</v>
      </c>
      <c r="G263" s="548"/>
      <c r="H263" s="548"/>
      <c r="I263" s="548"/>
      <c r="J263" s="548"/>
    </row>
    <row r="264" spans="1:10" s="508" customFormat="1" ht="22.5" customHeight="1">
      <c r="A264" s="720" t="s">
        <v>1589</v>
      </c>
      <c r="B264" s="721">
        <v>200</v>
      </c>
      <c r="C264" s="721">
        <v>11820000</v>
      </c>
      <c r="D264" s="721"/>
      <c r="E264" s="721">
        <f t="shared" ref="E264:E305" si="4">C264+D264</f>
        <v>11820000</v>
      </c>
      <c r="F264" s="644"/>
      <c r="G264" s="548"/>
      <c r="H264" s="548"/>
      <c r="I264" s="548"/>
      <c r="J264" s="548"/>
    </row>
    <row r="265" spans="1:10" s="508" customFormat="1" ht="22.5" customHeight="1">
      <c r="A265" s="720" t="s">
        <v>1513</v>
      </c>
      <c r="B265" s="721">
        <v>200</v>
      </c>
      <c r="C265" s="721">
        <v>12020000</v>
      </c>
      <c r="D265" s="721"/>
      <c r="E265" s="721">
        <f t="shared" si="4"/>
        <v>12020000</v>
      </c>
      <c r="F265" s="644"/>
      <c r="G265" s="548"/>
      <c r="H265" s="548"/>
      <c r="I265" s="548"/>
      <c r="J265" s="548"/>
    </row>
    <row r="266" spans="1:10" s="508" customFormat="1" ht="22.5" customHeight="1">
      <c r="A266" s="720" t="s">
        <v>1513</v>
      </c>
      <c r="B266" s="721">
        <v>800</v>
      </c>
      <c r="C266" s="721">
        <v>31040000</v>
      </c>
      <c r="D266" s="721"/>
      <c r="E266" s="721">
        <f t="shared" si="4"/>
        <v>31040000</v>
      </c>
      <c r="F266" s="644" t="s">
        <v>1603</v>
      </c>
      <c r="G266" s="548"/>
      <c r="H266" s="548"/>
      <c r="I266" s="548"/>
      <c r="J266" s="548"/>
    </row>
    <row r="267" spans="1:10" s="508" customFormat="1" ht="22.5" customHeight="1">
      <c r="A267" s="720" t="s">
        <v>1560</v>
      </c>
      <c r="B267" s="721">
        <v>500</v>
      </c>
      <c r="C267" s="721">
        <v>22800000</v>
      </c>
      <c r="D267" s="721"/>
      <c r="E267" s="721">
        <f t="shared" si="4"/>
        <v>22800000</v>
      </c>
      <c r="F267" s="644"/>
      <c r="G267" s="548"/>
      <c r="H267" s="548"/>
      <c r="I267" s="548"/>
      <c r="J267" s="548"/>
    </row>
    <row r="268" spans="1:10" s="508" customFormat="1" ht="22.5" customHeight="1">
      <c r="A268" s="720" t="s">
        <v>1484</v>
      </c>
      <c r="B268" s="721">
        <v>500</v>
      </c>
      <c r="C268" s="721">
        <v>24250000</v>
      </c>
      <c r="D268" s="721"/>
      <c r="E268" s="721">
        <f t="shared" si="4"/>
        <v>24250000</v>
      </c>
      <c r="F268" s="644"/>
      <c r="G268" s="548"/>
      <c r="H268" s="548"/>
      <c r="I268" s="548"/>
      <c r="J268" s="548"/>
    </row>
    <row r="269" spans="1:10" s="508" customFormat="1" ht="22.5" customHeight="1">
      <c r="A269" s="720" t="s">
        <v>1589</v>
      </c>
      <c r="B269" s="721">
        <v>500</v>
      </c>
      <c r="C269" s="721">
        <v>17000000</v>
      </c>
      <c r="D269" s="721"/>
      <c r="E269" s="721">
        <f t="shared" si="4"/>
        <v>17000000</v>
      </c>
      <c r="F269" s="644"/>
      <c r="G269" s="548"/>
      <c r="H269" s="548"/>
      <c r="I269" s="548"/>
      <c r="J269" s="548"/>
    </row>
    <row r="270" spans="1:10" s="508" customFormat="1" ht="22.5" customHeight="1">
      <c r="A270" s="720" t="s">
        <v>1594</v>
      </c>
      <c r="B270" s="721">
        <v>600</v>
      </c>
      <c r="C270" s="721">
        <v>4200000</v>
      </c>
      <c r="D270" s="721"/>
      <c r="E270" s="721">
        <f t="shared" si="4"/>
        <v>4200000</v>
      </c>
      <c r="F270" s="644"/>
      <c r="G270" s="548"/>
      <c r="H270" s="548"/>
      <c r="I270" s="548"/>
      <c r="J270" s="548"/>
    </row>
    <row r="271" spans="1:10" s="508" customFormat="1" ht="22.5" customHeight="1">
      <c r="A271" s="720" t="s">
        <v>1494</v>
      </c>
      <c r="B271" s="721">
        <v>2000</v>
      </c>
      <c r="C271" s="721">
        <v>8200000</v>
      </c>
      <c r="D271" s="721"/>
      <c r="E271" s="721">
        <f t="shared" si="4"/>
        <v>8200000</v>
      </c>
      <c r="F271" s="644"/>
      <c r="G271" s="548"/>
      <c r="H271" s="548"/>
      <c r="I271" s="548"/>
      <c r="J271" s="548"/>
    </row>
    <row r="272" spans="1:10" s="508" customFormat="1" ht="22.5" customHeight="1">
      <c r="A272" s="720" t="s">
        <v>1529</v>
      </c>
      <c r="B272" s="721">
        <v>300</v>
      </c>
      <c r="C272" s="721">
        <v>1740000</v>
      </c>
      <c r="D272" s="721"/>
      <c r="E272" s="721">
        <f t="shared" si="4"/>
        <v>1740000</v>
      </c>
      <c r="F272" s="644"/>
      <c r="G272" s="548"/>
      <c r="H272" s="548"/>
      <c r="I272" s="548"/>
      <c r="J272" s="548"/>
    </row>
    <row r="273" spans="1:10" s="508" customFormat="1" ht="22.5" customHeight="1">
      <c r="A273" s="720" t="s">
        <v>1504</v>
      </c>
      <c r="B273" s="721">
        <v>800</v>
      </c>
      <c r="C273" s="721">
        <v>4720000</v>
      </c>
      <c r="D273" s="721"/>
      <c r="E273" s="721">
        <f t="shared" si="4"/>
        <v>4720000</v>
      </c>
      <c r="F273" s="644" t="s">
        <v>1604</v>
      </c>
      <c r="G273" s="548"/>
      <c r="H273" s="548"/>
      <c r="I273" s="548"/>
      <c r="J273" s="548"/>
    </row>
    <row r="274" spans="1:10" s="508" customFormat="1" ht="22.5" customHeight="1">
      <c r="A274" s="720" t="s">
        <v>1605</v>
      </c>
      <c r="B274" s="721">
        <v>10000</v>
      </c>
      <c r="C274" s="721">
        <v>12000000</v>
      </c>
      <c r="D274" s="721"/>
      <c r="E274" s="721">
        <f t="shared" si="4"/>
        <v>12000000</v>
      </c>
      <c r="F274" s="644"/>
      <c r="G274" s="548"/>
      <c r="H274" s="548"/>
      <c r="I274" s="548"/>
      <c r="J274" s="548"/>
    </row>
    <row r="275" spans="1:10" s="508" customFormat="1" ht="22.5" customHeight="1">
      <c r="A275" s="720" t="s">
        <v>1606</v>
      </c>
      <c r="B275" s="721">
        <v>65</v>
      </c>
      <c r="C275" s="721">
        <v>10718500</v>
      </c>
      <c r="D275" s="721"/>
      <c r="E275" s="721">
        <f t="shared" si="4"/>
        <v>10718500</v>
      </c>
      <c r="F275" s="644"/>
      <c r="G275" s="548"/>
      <c r="H275" s="548"/>
      <c r="I275" s="548"/>
      <c r="J275" s="548"/>
    </row>
    <row r="276" spans="1:10" s="508" customFormat="1" ht="22.5" customHeight="1">
      <c r="A276" s="720" t="s">
        <v>1589</v>
      </c>
      <c r="B276" s="721">
        <v>40</v>
      </c>
      <c r="C276" s="721">
        <v>3744000</v>
      </c>
      <c r="D276" s="721"/>
      <c r="E276" s="721">
        <f t="shared" si="4"/>
        <v>3744000</v>
      </c>
      <c r="F276" s="644" t="s">
        <v>1604</v>
      </c>
      <c r="G276" s="548"/>
      <c r="H276" s="548"/>
      <c r="I276" s="548"/>
      <c r="J276" s="548"/>
    </row>
    <row r="277" spans="1:10" s="508" customFormat="1" ht="22.5" customHeight="1">
      <c r="A277" s="720" t="s">
        <v>1563</v>
      </c>
      <c r="B277" s="721">
        <v>60</v>
      </c>
      <c r="C277" s="721">
        <v>14478000</v>
      </c>
      <c r="D277" s="721"/>
      <c r="E277" s="721">
        <f t="shared" si="4"/>
        <v>14478000</v>
      </c>
      <c r="F277" s="644"/>
      <c r="G277" s="548"/>
      <c r="H277" s="548"/>
      <c r="I277" s="548"/>
      <c r="J277" s="548"/>
    </row>
    <row r="278" spans="1:10" s="508" customFormat="1" ht="22.5" customHeight="1">
      <c r="A278" s="720" t="s">
        <v>1482</v>
      </c>
      <c r="B278" s="721">
        <v>50</v>
      </c>
      <c r="C278" s="721">
        <v>9850000</v>
      </c>
      <c r="D278" s="721"/>
      <c r="E278" s="721">
        <f t="shared" si="4"/>
        <v>9850000</v>
      </c>
      <c r="F278" s="644"/>
      <c r="G278" s="548"/>
      <c r="H278" s="548"/>
      <c r="I278" s="548"/>
      <c r="J278" s="548"/>
    </row>
    <row r="279" spans="1:10" s="508" customFormat="1" ht="22.5" customHeight="1">
      <c r="A279" s="720" t="s">
        <v>1504</v>
      </c>
      <c r="B279" s="721">
        <v>1000</v>
      </c>
      <c r="C279" s="721">
        <v>5900000</v>
      </c>
      <c r="D279" s="721"/>
      <c r="E279" s="721">
        <f t="shared" si="4"/>
        <v>5900000</v>
      </c>
      <c r="F279" s="644"/>
      <c r="G279" s="548"/>
      <c r="H279" s="548"/>
      <c r="I279" s="548"/>
      <c r="J279" s="548"/>
    </row>
    <row r="280" spans="1:10" s="508" customFormat="1" ht="22.5" customHeight="1">
      <c r="A280" s="720" t="s">
        <v>1504</v>
      </c>
      <c r="B280" s="721">
        <v>2750</v>
      </c>
      <c r="C280" s="721">
        <v>16225000</v>
      </c>
      <c r="D280" s="721"/>
      <c r="E280" s="721">
        <f t="shared" si="4"/>
        <v>16225000</v>
      </c>
      <c r="F280" s="644"/>
      <c r="G280" s="548"/>
      <c r="H280" s="548"/>
      <c r="I280" s="548"/>
      <c r="J280" s="548"/>
    </row>
    <row r="281" spans="1:10" s="508" customFormat="1" ht="22.5" customHeight="1">
      <c r="A281" s="723" t="s">
        <v>1494</v>
      </c>
      <c r="B281" s="724">
        <v>2000</v>
      </c>
      <c r="C281" s="724">
        <v>8200000</v>
      </c>
      <c r="D281" s="724"/>
      <c r="E281" s="724">
        <f t="shared" si="4"/>
        <v>8200000</v>
      </c>
      <c r="F281" s="728"/>
      <c r="G281" s="548"/>
      <c r="H281" s="548"/>
      <c r="I281" s="548"/>
      <c r="J281" s="548"/>
    </row>
    <row r="282" spans="1:10" s="508" customFormat="1" ht="22.5" customHeight="1">
      <c r="A282" s="717" t="s">
        <v>1484</v>
      </c>
      <c r="B282" s="718">
        <v>3</v>
      </c>
      <c r="C282" s="718">
        <v>718800</v>
      </c>
      <c r="D282" s="718"/>
      <c r="E282" s="718">
        <f t="shared" si="4"/>
        <v>718800</v>
      </c>
      <c r="F282" s="729" t="s">
        <v>1604</v>
      </c>
      <c r="G282" s="548"/>
      <c r="H282" s="548"/>
      <c r="I282" s="548"/>
      <c r="J282" s="548"/>
    </row>
    <row r="283" spans="1:10" s="508" customFormat="1" ht="22.5" customHeight="1">
      <c r="A283" s="720" t="s">
        <v>1589</v>
      </c>
      <c r="B283" s="721">
        <v>11</v>
      </c>
      <c r="C283" s="721">
        <v>1029600</v>
      </c>
      <c r="D283" s="721"/>
      <c r="E283" s="721">
        <f t="shared" si="4"/>
        <v>1029600</v>
      </c>
      <c r="F283" s="644"/>
      <c r="G283" s="548"/>
      <c r="H283" s="548"/>
      <c r="I283" s="548"/>
      <c r="J283" s="548"/>
    </row>
    <row r="284" spans="1:10" s="508" customFormat="1" ht="22.5" customHeight="1">
      <c r="A284" s="720" t="s">
        <v>1530</v>
      </c>
      <c r="B284" s="721">
        <v>2230</v>
      </c>
      <c r="C284" s="721">
        <v>8028000</v>
      </c>
      <c r="D284" s="721"/>
      <c r="E284" s="721">
        <f t="shared" si="4"/>
        <v>8028000</v>
      </c>
      <c r="F284" s="644"/>
      <c r="G284" s="548"/>
      <c r="H284" s="548"/>
      <c r="I284" s="548"/>
      <c r="J284" s="548"/>
    </row>
    <row r="285" spans="1:10" s="508" customFormat="1" ht="22.5" customHeight="1">
      <c r="A285" s="720" t="s">
        <v>1494</v>
      </c>
      <c r="B285" s="721">
        <v>1600</v>
      </c>
      <c r="C285" s="721">
        <v>6560000</v>
      </c>
      <c r="D285" s="721"/>
      <c r="E285" s="721">
        <f t="shared" si="4"/>
        <v>6560000</v>
      </c>
      <c r="F285" s="644"/>
      <c r="G285" s="548"/>
      <c r="H285" s="548"/>
      <c r="I285" s="548"/>
      <c r="J285" s="548"/>
    </row>
    <row r="286" spans="1:10" s="508" customFormat="1" ht="22.5" customHeight="1">
      <c r="A286" s="720" t="s">
        <v>1589</v>
      </c>
      <c r="B286" s="721">
        <v>167</v>
      </c>
      <c r="C286" s="721">
        <v>36109671</v>
      </c>
      <c r="D286" s="730"/>
      <c r="E286" s="721">
        <f t="shared" si="4"/>
        <v>36109671</v>
      </c>
      <c r="F286" s="644" t="s">
        <v>1607</v>
      </c>
      <c r="G286" s="548"/>
      <c r="H286" s="548"/>
      <c r="I286" s="548"/>
      <c r="J286" s="548"/>
    </row>
    <row r="287" spans="1:10" s="508" customFormat="1" ht="22.5" customHeight="1">
      <c r="A287" s="720" t="s">
        <v>1482</v>
      </c>
      <c r="B287" s="721">
        <v>37</v>
      </c>
      <c r="C287" s="721">
        <v>17871941</v>
      </c>
      <c r="D287" s="730"/>
      <c r="E287" s="721">
        <f t="shared" si="4"/>
        <v>17871941</v>
      </c>
      <c r="F287" s="644"/>
      <c r="G287" s="548"/>
      <c r="H287" s="548"/>
      <c r="I287" s="548"/>
      <c r="J287" s="548"/>
    </row>
    <row r="288" spans="1:10" s="508" customFormat="1" ht="22.5" customHeight="1">
      <c r="A288" s="720" t="s">
        <v>1493</v>
      </c>
      <c r="B288" s="721">
        <v>12</v>
      </c>
      <c r="C288" s="721">
        <v>5108388</v>
      </c>
      <c r="D288" s="730"/>
      <c r="E288" s="721">
        <f t="shared" si="4"/>
        <v>5108388</v>
      </c>
      <c r="F288" s="644"/>
      <c r="G288" s="548"/>
      <c r="H288" s="548"/>
      <c r="I288" s="548"/>
      <c r="J288" s="548"/>
    </row>
    <row r="289" spans="1:10" s="508" customFormat="1" ht="22.5" customHeight="1">
      <c r="A289" s="720" t="s">
        <v>1504</v>
      </c>
      <c r="B289" s="721">
        <v>1140</v>
      </c>
      <c r="C289" s="721">
        <v>2622000</v>
      </c>
      <c r="D289" s="730"/>
      <c r="E289" s="721">
        <f t="shared" si="4"/>
        <v>2622000</v>
      </c>
      <c r="F289" s="644"/>
      <c r="G289" s="548"/>
      <c r="H289" s="548"/>
      <c r="I289" s="548"/>
      <c r="J289" s="548"/>
    </row>
    <row r="290" spans="1:10" s="508" customFormat="1" ht="22.5" customHeight="1">
      <c r="A290" s="720" t="s">
        <v>1586</v>
      </c>
      <c r="B290" s="721">
        <v>900</v>
      </c>
      <c r="C290" s="721">
        <v>1800000</v>
      </c>
      <c r="D290" s="730"/>
      <c r="E290" s="721">
        <f t="shared" si="4"/>
        <v>1800000</v>
      </c>
      <c r="F290" s="644"/>
      <c r="G290" s="548"/>
      <c r="H290" s="548"/>
      <c r="I290" s="548"/>
      <c r="J290" s="548"/>
    </row>
    <row r="291" spans="1:10" s="508" customFormat="1" ht="22.5" customHeight="1">
      <c r="A291" s="720" t="s">
        <v>1475</v>
      </c>
      <c r="B291" s="721">
        <v>200</v>
      </c>
      <c r="C291" s="721">
        <v>260000</v>
      </c>
      <c r="D291" s="730"/>
      <c r="E291" s="721">
        <f t="shared" si="4"/>
        <v>260000</v>
      </c>
      <c r="F291" s="644"/>
      <c r="G291" s="548"/>
      <c r="H291" s="548"/>
      <c r="I291" s="548"/>
      <c r="J291" s="548"/>
    </row>
    <row r="292" spans="1:10" s="508" customFormat="1" ht="22.5" customHeight="1">
      <c r="A292" s="720" t="s">
        <v>1530</v>
      </c>
      <c r="B292" s="721">
        <v>2000</v>
      </c>
      <c r="C292" s="721">
        <v>2600000</v>
      </c>
      <c r="D292" s="730"/>
      <c r="E292" s="721">
        <f t="shared" si="4"/>
        <v>2600000</v>
      </c>
      <c r="F292" s="644"/>
      <c r="G292" s="548"/>
      <c r="H292" s="548"/>
      <c r="I292" s="548"/>
      <c r="J292" s="548"/>
    </row>
    <row r="293" spans="1:10" s="508" customFormat="1" ht="22.5" customHeight="1">
      <c r="A293" s="720" t="s">
        <v>1608</v>
      </c>
      <c r="B293" s="721">
        <v>300</v>
      </c>
      <c r="C293" s="721">
        <v>5160000</v>
      </c>
      <c r="D293" s="730"/>
      <c r="E293" s="721">
        <f t="shared" si="4"/>
        <v>5160000</v>
      </c>
      <c r="F293" s="644"/>
      <c r="G293" s="548"/>
      <c r="H293" s="548"/>
      <c r="I293" s="548"/>
      <c r="J293" s="548"/>
    </row>
    <row r="294" spans="1:10" s="508" customFormat="1" ht="30" customHeight="1">
      <c r="A294" s="731" t="s">
        <v>1419</v>
      </c>
      <c r="B294" s="732"/>
      <c r="C294" s="733">
        <f>SUM(C7:C293)</f>
        <v>25278347890</v>
      </c>
      <c r="D294" s="734">
        <f>SUM(D7:D293)</f>
        <v>0</v>
      </c>
      <c r="E294" s="734">
        <f>SUM(E7:E293)</f>
        <v>25278347890</v>
      </c>
      <c r="F294" s="728"/>
      <c r="G294" s="548"/>
      <c r="H294" s="548"/>
      <c r="I294" s="548"/>
      <c r="J294" s="548"/>
    </row>
  </sheetData>
  <mergeCells count="9">
    <mergeCell ref="A294:B294"/>
    <mergeCell ref="A1:F1"/>
    <mergeCell ref="A2:F2"/>
    <mergeCell ref="A4:C4"/>
    <mergeCell ref="A5:A6"/>
    <mergeCell ref="B5:B6"/>
    <mergeCell ref="C5:C6"/>
    <mergeCell ref="D5:E5"/>
    <mergeCell ref="F5:F6"/>
  </mergeCells>
  <phoneticPr fontId="136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0" firstPageNumber="70" orientation="portrait" useFirstPageNumber="1" horizontalDpi="300" verticalDpi="300" r:id="rId1"/>
  <headerFooter alignWithMargins="0">
    <oddFooter>&amp;C&amp;"굴림체,보통"&amp;12&amp;P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21</vt:i4>
      </vt:variant>
    </vt:vector>
  </HeadingPairs>
  <TitlesOfParts>
    <vt:vector size="37" baseType="lpstr">
      <vt:lpstr>토지(위원회_)</vt:lpstr>
      <vt:lpstr>건물(위원회)</vt:lpstr>
      <vt:lpstr>부대설비(위원회)</vt:lpstr>
      <vt:lpstr>기계(위원회)</vt:lpstr>
      <vt:lpstr>차량 등(위원회)</vt:lpstr>
      <vt:lpstr>비품,입목(위원회)</vt:lpstr>
      <vt:lpstr>도서(위원회)</vt:lpstr>
      <vt:lpstr>토지(골프장)</vt:lpstr>
      <vt:lpstr>건물(골프장)</vt:lpstr>
      <vt:lpstr>기계장치(골프장)</vt:lpstr>
      <vt:lpstr>구축물(골프장)</vt:lpstr>
      <vt:lpstr>코스(골프장)</vt:lpstr>
      <vt:lpstr>차량운반구(골프장)</vt:lpstr>
      <vt:lpstr>비품(골프장)</vt:lpstr>
      <vt:lpstr>공구와기구(골프장)</vt:lpstr>
      <vt:lpstr>입목(골프장)</vt:lpstr>
      <vt:lpstr>'건물(골프장)'!Print_Area</vt:lpstr>
      <vt:lpstr>'건물(위원회)'!Print_Area</vt:lpstr>
      <vt:lpstr>'구축물(골프장)'!Print_Area</vt:lpstr>
      <vt:lpstr>'기계(위원회)'!Print_Area</vt:lpstr>
      <vt:lpstr>'기계장치(골프장)'!Print_Area</vt:lpstr>
      <vt:lpstr>'도서(위원회)'!Print_Area</vt:lpstr>
      <vt:lpstr>'부대설비(위원회)'!Print_Area</vt:lpstr>
      <vt:lpstr>'비품(골프장)'!Print_Area</vt:lpstr>
      <vt:lpstr>'비품,입목(위원회)'!Print_Area</vt:lpstr>
      <vt:lpstr>'차량 등(위원회)'!Print_Area</vt:lpstr>
      <vt:lpstr>'차량운반구(골프장)'!Print_Area</vt:lpstr>
      <vt:lpstr>'코스(골프장)'!Print_Area</vt:lpstr>
      <vt:lpstr>'토지(골프장)'!Print_Area</vt:lpstr>
      <vt:lpstr>'토지(위원회_)'!Print_Area</vt:lpstr>
      <vt:lpstr>'구축물(골프장)'!Print_Titles</vt:lpstr>
      <vt:lpstr>'기계(위원회)'!Print_Titles</vt:lpstr>
      <vt:lpstr>'기계장치(골프장)'!Print_Titles</vt:lpstr>
      <vt:lpstr>'부대설비(위원회)'!Print_Titles</vt:lpstr>
      <vt:lpstr>'입목(골프장)'!Print_Titles</vt:lpstr>
      <vt:lpstr>'차량운반구(골프장)'!Print_Titles</vt:lpstr>
      <vt:lpstr>'토지(골프장)'!Print_Titles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2015-02-03T01:56:33Z</cp:lastPrinted>
  <dcterms:created xsi:type="dcterms:W3CDTF">2013-02-07T06:42:12Z</dcterms:created>
  <dcterms:modified xsi:type="dcterms:W3CDTF">2017-03-02T00:21:01Z</dcterms:modified>
</cp:coreProperties>
</file>